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filterPrivacy="1" defaultThemeVersion="124226"/>
  <bookViews>
    <workbookView xWindow="0" yWindow="600" windowWidth="20325" windowHeight="9045" tabRatio="905" firstSheet="3" activeTab="16"/>
  </bookViews>
  <sheets>
    <sheet name="1.1 tikslas" sheetId="1" r:id="rId1"/>
    <sheet name="1.2 tikslas" sheetId="2" r:id="rId2"/>
    <sheet name="1.3 tikslas" sheetId="3" r:id="rId3"/>
    <sheet name="1.4 tikslas" sheetId="4" r:id="rId4"/>
    <sheet name="1.5 tikslas" sheetId="20" r:id="rId5"/>
    <sheet name="1.6 tikslas" sheetId="7" r:id="rId6"/>
    <sheet name="2.1 tikslas " sheetId="19" r:id="rId7"/>
    <sheet name="2.2 tikslas" sheetId="11" r:id="rId8"/>
    <sheet name="2.3 tikslas" sheetId="10" r:id="rId9"/>
    <sheet name="2.4 tikslas" sheetId="9" r:id="rId10"/>
    <sheet name="2.5 tikslas" sheetId="17" r:id="rId11"/>
    <sheet name="3.1 tikslas" sheetId="12" r:id="rId12"/>
    <sheet name="3.2 tikslas" sheetId="13" r:id="rId13"/>
    <sheet name="3.3 tikslas" sheetId="15" r:id="rId14"/>
    <sheet name="3.4 tikslas" sheetId="16" r:id="rId15"/>
    <sheet name="3.5. tikslas" sheetId="18" r:id="rId16"/>
    <sheet name="4.1 tikslas" sheetId="5" r:id="rId17"/>
    <sheet name="Lapas2" sheetId="22" state="hidden" r:id="rId18"/>
  </sheets>
  <definedNames>
    <definedName name="_Toc271728578" localSheetId="14">'3.4 tikslas'!$A$18</definedName>
    <definedName name="_Toc271728579" localSheetId="14">'3.4 tikslas'!$B$18</definedName>
    <definedName name="D_5b14f926_e0ce_4319_a5bf_bfb582860771" localSheetId="0">'1.1 tikslas'!$A$20</definedName>
    <definedName name="D_91669246_7603_42ee_b447_a66b8e640370" localSheetId="0">'1.1 tikslas'!$A$34</definedName>
    <definedName name="D_937c5c4f_429e_4dc2_81e8_a5f279b507b7" localSheetId="0">'1.1 tikslas'!$A$33</definedName>
    <definedName name="D_d18c827b_b450_4a64_866f_d89434594818" localSheetId="0">'1.1 tikslas'!$A$32</definedName>
    <definedName name="_xlnm.Print_Area" localSheetId="0">'1.1 tikslas'!$A$1:$L$34</definedName>
    <definedName name="_xlnm.Print_Area" localSheetId="1">'1.2 tikslas'!$A$2:$L$22</definedName>
    <definedName name="_xlnm.Print_Area" localSheetId="2">'1.3 tikslas'!$A$2:$L$19</definedName>
    <definedName name="_xlnm.Print_Area" localSheetId="3">'1.4 tikslas'!$A$1:$L$17</definedName>
    <definedName name="_xlnm.Print_Area" localSheetId="4">'1.5 tikslas'!$A$1:$L$28</definedName>
    <definedName name="_xlnm.Print_Area" localSheetId="5">'1.6 tikslas'!$A$1:$L$20</definedName>
    <definedName name="_xlnm.Print_Area" localSheetId="6">'2.1 tikslas '!$A$1:$L$25</definedName>
    <definedName name="_xlnm.Print_Area" localSheetId="7">'2.2 tikslas'!$A$1:$L$30</definedName>
    <definedName name="_xlnm.Print_Area" localSheetId="8">'2.3 tikslas'!$A$1:$L$20</definedName>
    <definedName name="_xlnm.Print_Area" localSheetId="9">'2.4 tikslas'!$A$1:$L$16</definedName>
    <definedName name="_xlnm.Print_Area" localSheetId="10">'2.5 tikslas'!$A$1:$J$11</definedName>
    <definedName name="_xlnm.Print_Area" localSheetId="11">'3.1 tikslas'!$A$1:$L$23</definedName>
    <definedName name="_xlnm.Print_Area" localSheetId="12">'3.2 tikslas'!$A$1:$L$23</definedName>
    <definedName name="_xlnm.Print_Area" localSheetId="13">'3.3 tikslas'!$A$1:$L$26</definedName>
    <definedName name="_xlnm.Print_Area" localSheetId="14">'3.4 tikslas'!$A$1:$J$22</definedName>
    <definedName name="_xlnm.Print_Area" localSheetId="15">'3.5. tikslas'!$A$1:$L$11</definedName>
    <definedName name="_xlnm.Print_Area" localSheetId="16">'4.1 tikslas'!$A$2:$L$53</definedName>
  </definedNames>
  <calcPr calcId="171027"/>
</workbook>
</file>

<file path=xl/calcChain.xml><?xml version="1.0" encoding="utf-8"?>
<calcChain xmlns="http://schemas.openxmlformats.org/spreadsheetml/2006/main">
  <c r="E6" i="22" l="1"/>
  <c r="G57" i="5"/>
  <c r="F57" i="5"/>
  <c r="E57" i="5"/>
  <c r="D57" i="5"/>
  <c r="G14" i="18"/>
  <c r="F14" i="18"/>
  <c r="E14" i="18"/>
  <c r="D14" i="18"/>
  <c r="G25" i="16"/>
  <c r="F25" i="16"/>
  <c r="E25" i="16"/>
  <c r="D25" i="16"/>
  <c r="G29" i="15"/>
  <c r="F29" i="15"/>
  <c r="E29" i="15"/>
  <c r="D29" i="15"/>
  <c r="G27" i="13"/>
  <c r="F27" i="13"/>
  <c r="E27" i="13"/>
  <c r="D27" i="13"/>
  <c r="G26" i="12"/>
  <c r="F26" i="12"/>
  <c r="E26" i="12"/>
  <c r="D26" i="12"/>
  <c r="G14" i="17"/>
  <c r="F14" i="17"/>
  <c r="E14" i="17"/>
  <c r="D14" i="17"/>
  <c r="G19" i="9"/>
  <c r="F19" i="9"/>
  <c r="E19" i="9"/>
  <c r="D19" i="9"/>
  <c r="G23" i="10"/>
  <c r="F23" i="10"/>
  <c r="E23" i="10"/>
  <c r="D23" i="10"/>
  <c r="G33" i="11"/>
  <c r="F33" i="11"/>
  <c r="E33" i="11"/>
  <c r="D33" i="11"/>
  <c r="G28" i="19"/>
  <c r="F28" i="19"/>
  <c r="E28" i="19"/>
  <c r="D28" i="19"/>
  <c r="G24" i="7"/>
  <c r="F24" i="7"/>
  <c r="E24" i="7"/>
  <c r="D24" i="7"/>
  <c r="G40" i="20"/>
  <c r="F40" i="20"/>
  <c r="E40" i="20"/>
  <c r="D40" i="20"/>
  <c r="G23" i="4"/>
  <c r="F23" i="4"/>
  <c r="E23" i="4"/>
  <c r="D23" i="4"/>
  <c r="G22" i="3"/>
  <c r="F22" i="3"/>
  <c r="E22" i="3"/>
  <c r="D22" i="3"/>
  <c r="G27" i="2"/>
  <c r="F27" i="2"/>
  <c r="E27" i="2"/>
  <c r="D27" i="2"/>
  <c r="G38" i="1"/>
  <c r="F38" i="1"/>
  <c r="E38" i="1"/>
  <c r="D38" i="1"/>
  <c r="E4" i="22" l="1"/>
  <c r="F4" i="22"/>
  <c r="G4" i="22"/>
  <c r="H4" i="22"/>
  <c r="I19" i="4"/>
  <c r="J19" i="4"/>
  <c r="J29" i="20" l="1"/>
  <c r="I29" i="20"/>
  <c r="I17" i="19"/>
  <c r="J17" i="19"/>
  <c r="I21" i="19"/>
  <c r="J21" i="19"/>
  <c r="I26" i="19"/>
  <c r="J26" i="19"/>
  <c r="I27" i="19"/>
  <c r="J27" i="19"/>
  <c r="J30" i="11"/>
  <c r="I30" i="11"/>
  <c r="I16" i="12"/>
  <c r="J16" i="12"/>
  <c r="I24" i="12"/>
  <c r="J24" i="12"/>
  <c r="I21" i="10"/>
  <c r="J21" i="10"/>
  <c r="J23" i="2"/>
  <c r="I23" i="2"/>
  <c r="J18" i="4"/>
  <c r="I18" i="4"/>
  <c r="J20" i="3"/>
  <c r="I20" i="3"/>
  <c r="J35" i="1"/>
  <c r="I35" i="1"/>
  <c r="J22" i="10"/>
  <c r="I22" i="10"/>
  <c r="J12" i="11"/>
  <c r="I12" i="11"/>
  <c r="J21" i="3"/>
  <c r="I21" i="3"/>
  <c r="J29" i="5"/>
  <c r="I29" i="5"/>
  <c r="J28" i="1"/>
  <c r="I28" i="1"/>
  <c r="J23" i="1"/>
  <c r="I23" i="1"/>
  <c r="J25" i="12" l="1"/>
  <c r="I36" i="1"/>
  <c r="J36" i="1"/>
  <c r="I25" i="12"/>
  <c r="J35" i="5"/>
  <c r="J40" i="5" s="1"/>
  <c r="I35" i="5"/>
  <c r="I40" i="5" s="1"/>
</calcChain>
</file>

<file path=xl/comments1.xml><?xml version="1.0" encoding="utf-8"?>
<comments xmlns="http://schemas.openxmlformats.org/spreadsheetml/2006/main">
  <authors>
    <author>Autorius</author>
  </authors>
  <commentList>
    <comment ref="I9" authorId="0" shapeId="0">
      <text>
        <r>
          <rPr>
            <b/>
            <sz val="9"/>
            <color indexed="81"/>
            <rFont val="Tahoma"/>
            <family val="2"/>
            <charset val="186"/>
          </rPr>
          <t>Autorius:</t>
        </r>
        <r>
          <rPr>
            <sz val="9"/>
            <color indexed="81"/>
            <rFont val="Tahoma"/>
            <family val="2"/>
            <charset val="186"/>
          </rPr>
          <t xml:space="preserve">
nn, caritas, dotac., pag.pin., sotas</t>
        </r>
      </text>
    </comment>
  </commentList>
</comments>
</file>

<file path=xl/sharedStrings.xml><?xml version="1.0" encoding="utf-8"?>
<sst xmlns="http://schemas.openxmlformats.org/spreadsheetml/2006/main" count="2538" uniqueCount="1343">
  <si>
    <t>Už tikslo įgyvendinimą atsakingas Švietimo, kultūros ir sporto dep.</t>
  </si>
  <si>
    <t>Eil. Nr.</t>
  </si>
  <si>
    <t>Veiksmo pavadinimas</t>
  </si>
  <si>
    <t xml:space="preserve">Veiksmo aprašymas, detalizacija </t>
  </si>
  <si>
    <t>Organizatoriai, vykdytojai 
(administracijos padalinys)</t>
  </si>
  <si>
    <t>Veiksmo įgyvendinimo stadija</t>
  </si>
  <si>
    <t>Rezultatas</t>
  </si>
  <si>
    <t>Lėšos (tūkst.lt)</t>
  </si>
  <si>
    <t>Įvykdytų darbų aprašymas, komentarai</t>
  </si>
  <si>
    <t>Nuoroda į veiklos planą</t>
  </si>
  <si>
    <t>Pagrindinis atsakingas (koordinuojantis)</t>
  </si>
  <si>
    <t>Kiti atsakingi 
(kai keli atsakingi)</t>
  </si>
  <si>
    <t xml:space="preserve">Iš viso sunaudota lėšų </t>
  </si>
  <si>
    <t>Iš jų savivaldybės</t>
  </si>
  <si>
    <t>3</t>
  </si>
  <si>
    <t>1.1.</t>
  </si>
  <si>
    <t>1.1.1.</t>
  </si>
  <si>
    <t>UŽDAVINYS.  Užtikrinti kokybišką ir šiuolaikišką ugdymo sistemą (Švietimo, kultūros ir sporto departamentas)</t>
  </si>
  <si>
    <t>1.1.1.1</t>
  </si>
  <si>
    <t>2010–2012</t>
  </si>
  <si>
    <t>Švietimo, kultūros ir sporto departamentas</t>
  </si>
  <si>
    <t>n.d.</t>
  </si>
  <si>
    <t>1 programa</t>
  </si>
  <si>
    <t>1.1.1.2</t>
  </si>
  <si>
    <t>Įvykdytas</t>
  </si>
  <si>
    <t>1.1.1.3</t>
  </si>
  <si>
    <t>1.1.1.4</t>
  </si>
  <si>
    <t>Skatinti nepertraukiamo mokymosi įstaigų sistemos formavimąsi</t>
  </si>
  <si>
    <t xml:space="preserve">a) Užtikrinti ugdymo programų pasiūlą, tenkinti suaugusiųjų mokymosi poreikį;
b) Skleisti mokymosi visą gyvenimą idėją, inicijuoti projektus.
</t>
  </si>
  <si>
    <t>2010–2020</t>
  </si>
  <si>
    <t>Tenkinami suaugusiųjų formaliojo švietimo  poreikiai ir programų pasiūla.</t>
  </si>
  <si>
    <t>1.1.1.5</t>
  </si>
  <si>
    <t>Plėtoti nuotolinį mokymą</t>
  </si>
  <si>
    <t xml:space="preserve">a) Vykdyti nuotolinį mokymą Vilniaus Ozo vidurinėje mokykloje;
b) Tenkinti nuotolinio mokymosi poreikį.
</t>
  </si>
  <si>
    <t>1.1.1.6</t>
  </si>
  <si>
    <t>Atnaujinti ir plėsti Vilniaus miesto savivaldybės ugdymo įstaigų pastatus</t>
  </si>
  <si>
    <t>1.1.1.7</t>
  </si>
  <si>
    <t>Aprūpinti Vilniaus miesto savivaldybės ugdymo įstaigas šiuolaikinėmis mokymo priemonėmis</t>
  </si>
  <si>
    <t>Aprūpinti mokymo priemonėmis formaliojo ir neformaliojo ugdymo įstaigas, atsižvelgiant į jų poreikius ir finansines galimybes.</t>
  </si>
  <si>
    <t>Atsižvelgiant į finansines galimybes ugdymo įstaigos aprūpintos vadovėliais, spaudiniais, mokymo priemonėmis.</t>
  </si>
  <si>
    <t>1.1.1.8</t>
  </si>
  <si>
    <t>Nevykdytas dėl lėšų trūkumo</t>
  </si>
  <si>
    <t>1.1.2.</t>
  </si>
  <si>
    <t>UŽDAVINYS.  Skatinti vaikų ir jaunimo užimtumą bei socializaciją  (Švietimo, kultūros ir sporto departamentas)</t>
  </si>
  <si>
    <t>1.1.2.1</t>
  </si>
  <si>
    <t>Skatinti vaikų ir jaunimo socializacijos bei vasaros poilsio programų įgyvendinimą</t>
  </si>
  <si>
    <t xml:space="preserve">a) Organizuoti vaikų ir jaunimo socializacijos rėmimo konkursus;
b) Organizuoti vaikų vasaros poilsio programų rėmimo konkursus;
c) Rengti kultūrinius, sveikos gyvensenos, švietėjiškus vaikų ir jaunimo vasaros užimtumo projektus ir renginius;
d) Praplėsti neformaliojo ugdymo įstaigų teikiamų paslaugų spektrą.
</t>
  </si>
  <si>
    <t>Vilniaus sveiko miesto biuras</t>
  </si>
  <si>
    <t xml:space="preserve">Iš  04 programos "Vaikų ir jaunimo socializacija" skirta lėšų numatytiems renginiams bei vasaros poilsio programoms. </t>
  </si>
  <si>
    <t>4 programa</t>
  </si>
  <si>
    <t>1.1.2.2</t>
  </si>
  <si>
    <t>Organizuoti vaikų ir jaunimo socialinės atskirties mažinimo bei užimtumo projektų įgyvendinimą</t>
  </si>
  <si>
    <t>Socialinių reikalų ir sveikatos departamentas</t>
  </si>
  <si>
    <t>Organizuoti mokinių konkursai, olimpiados</t>
  </si>
  <si>
    <t>1.1.2.3</t>
  </si>
  <si>
    <t>Skatinti vaikų ir jaunimo nusikalstamumo ir žalingų įpročių prevencijos programų įgyvendinimą</t>
  </si>
  <si>
    <t>Vykdytos nusikalstamumo ir žalingų įpročių prevencijos priemonės ir renginiai.</t>
  </si>
  <si>
    <t>1.1.3.</t>
  </si>
  <si>
    <t>UŽDAVINYS.  Užtikrinti jaunimo politikos plėtrą  (Jaunimo reikalų skyrius)</t>
  </si>
  <si>
    <t>1.1.3.1</t>
  </si>
  <si>
    <t>Jaunimo reikalų skyrius</t>
  </si>
  <si>
    <t>1.1.3.2</t>
  </si>
  <si>
    <t>Terminas 2010-2020 metams</t>
  </si>
  <si>
    <t>1.4.</t>
  </si>
  <si>
    <t>TIKSLAS. Užtikrintas saugumas mieste (Saugaus miesto departamentas)</t>
  </si>
  <si>
    <t>1.4.1.</t>
  </si>
  <si>
    <t>UŽDAVINYS.  Įgyvendinti nusikaltimų ir kitų teisės pažeidimų prevencines priemones (Saugaus miesto departamentas)</t>
  </si>
  <si>
    <t>1.4.1.1</t>
  </si>
  <si>
    <t>Saugaus miesto departamentas</t>
  </si>
  <si>
    <t>16 programa</t>
  </si>
  <si>
    <t>1.4.1.2</t>
  </si>
  <si>
    <t>7 programa</t>
  </si>
  <si>
    <t>1.4.1.3</t>
  </si>
  <si>
    <t>1.4.1.4</t>
  </si>
  <si>
    <t>Plėsti techninių pažeidimų fiksavimo priemonių infrastruktūrą</t>
  </si>
  <si>
    <t>a) Įrengti vaizdo kameras identifikuotose miesto vietose;
b) Įrengti greičio matavimo prietaisus identifikuotose Vilniaus miesto vietose;
c) Įrengti kitas technines priemones identifikuotose miesto vietose.</t>
  </si>
  <si>
    <t>1.4.1.5</t>
  </si>
  <si>
    <t>Įdiegti automatizuotą techninėmis priemonėmis užfiksuotų pažeidimų apdorojimo sistemą</t>
  </si>
  <si>
    <t>1.4.2.</t>
  </si>
  <si>
    <t>UŽDAVINYS.  Sukurti viešosios tvarkos užtikrinimo sistemą (Saugaus miesto departamentas)</t>
  </si>
  <si>
    <t>1.4.2.1</t>
  </si>
  <si>
    <t>1.4.2.2</t>
  </si>
  <si>
    <t>1.4.2.3</t>
  </si>
  <si>
    <t>Sukurti viešuoju saugumu suinteresuotų institucijų ir bendruomenių tinklą ir koordinuoti šio tinklo funkcionavimą</t>
  </si>
  <si>
    <t>Užtikrinti faktais grįstą jaunimo politikos plėtrą vykdant reguliarią jaunimo ir jaunimo organizacijų situacijos stebėseną</t>
  </si>
  <si>
    <t>2015–2020</t>
  </si>
  <si>
    <t>Didinti jaunimo bei formalių ir neformalių jaunimo grupių integraciją į miesto ekonominį, pilietinį, socialinį ir kultūrinį gyvenimą</t>
  </si>
  <si>
    <t xml:space="preserve">1. Skatinti jaunimo aktyvumą ir pilietinį ugdymąsi bei neformalių jaunimo grupių kūrimąsi.
2. Stiprinti ir remti jaunimo su jaunimu dirbančias, regionines jaunimo nevyriausybines organizacijas  teikiant institucinį bei projektinį finansavimą.
3. Skatinti ir remti jaunimo organizacijų bendradarbystės centrų kūrimąsi.
4. Užtikrinti kokybiškas gyvenimo sąlygas jaunoms šeimoms, tobulinant  esamą paslaugų ir informavimo jaunoms šeimos sistemą.
5. Plėtojant sporto veiklas didinti jaunimo integraciją į miesto socialinį gyvenimą.
6. Skatinti viešą ir privačią partnerystę užtikrinant kokybišką infrastruktūrą akademiniam jaunimui.
7. Skatinti jaunimo verslumą ir kūrybiškumą.
8. Bendradarbiauti su regioninėmis jaunimo organizacijų tarybomis siekiant didinti jaunimo įsitraukimą į jaunimo ir su jaunimu dirbančių organizacijų veiklą ir stiprinti jaunimo atstovavimą Savivaldybėje.
9. Sudaryti sąlygas jauniems žmonėms lengvatinėmis sąlygomis išsiimti verslo liudijimus.
10. Siekti, kad Vilniaus miesto savivaldybės tarybos klausimai, susiję su jaunais žmonėmis, būtų derinami su Vilniaus miesto jaunimo reikalų taryba.
</t>
  </si>
  <si>
    <t xml:space="preserve">1. Bendradarbiaujant su jaunimo politikos srityse veikiančiomis įstaigomis rengti ir reguliariai atnaujinti veiklos planą.
2. Bendradarbiauti su jaunimo politikos srityse veikiančiomis įstaigomis įgyvendinant bendras veiklas, numatytas veiklos programoje 04 „Vaikų ir jaunimo socializacija“.
3. Rengti programas kartu su kitais Vilniaus miesto savivaldybės administracijos struktūriniais padaliniais siekiant atnaujinti vaikų žaidimo aikšteles, sporto infrastruktūrą, didinant neformalaus ugdymo prieinamumą jauniems žmonėms, kuriant darbui skirtas lauko erdves Vilniaus parkuose.
</t>
  </si>
  <si>
    <t xml:space="preserve">1. Plėtoti atviro darbo su jaunimu, darbo su jaunimu gatvėje, mobilaus darbo paslaugas ir infrastruktūrą atsižvelgiant į seniūnijų poreikį.
2. Plėtoti darbą su niekur nedirbančiu, nesimokančiu ir mokymuose nedalyvaujančiu jaunimu.
3. Plėtoti esamus ir kurti naujus atvirus jaunimo centrus ir erdves.
</t>
  </si>
  <si>
    <t>1.1.3.5</t>
  </si>
  <si>
    <t>Užtikrinti jaunų žmonių informavimą</t>
  </si>
  <si>
    <t xml:space="preserve">1. Nuolat rinkti, atnaujinti ir viešinti informaciją apie Vilniaus mieste veikiančias jaunimo ir su jaunimu dirbančias organizacijas bei jų vykdomas veiklas.
2. Teikti informaciją jaunimui jam aktualiais klausimais (plėtoti jaunimo informacijos centro veiklą).
3. Teikti galimybę jaunimo ir su jaunimu dirbančioms organizacijoms naudotis Savivaldybės informacijos sklaidos priemonėmis.
4. Vykdyti sistemingą ir reguliarią jaunimo politikos viešinimo kampaniją Vilniaus mieste.
5. Vykdyti jaunimui skirtų informacinių kanalų stebėseną.
</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</si>
  <si>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t>
  </si>
  <si>
    <t xml:space="preserve">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t>
  </si>
  <si>
    <t>a)</t>
  </si>
  <si>
    <t>b)</t>
  </si>
  <si>
    <t>1.4.1.1 REZULTATAI</t>
  </si>
  <si>
    <t xml:space="preserve">c) </t>
  </si>
  <si>
    <t xml:space="preserve">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Teikta informacija kitoms žiniasklaidos laidoms. 
</t>
  </si>
  <si>
    <t>Už tikslo įgyvendinimą atsakingas Administracijos direktorius</t>
  </si>
  <si>
    <t>4.1.</t>
  </si>
  <si>
    <t>TIKSLAS. Aukšta teikiamų paslaugų ir funkcijų vykdymo kokybė (Administracijos direktorius)</t>
  </si>
  <si>
    <t>4.1.1.</t>
  </si>
  <si>
    <t>Tobulinti savivaldybės valdymą (Administracijos direktorius)</t>
  </si>
  <si>
    <t>4.1.1.1</t>
  </si>
  <si>
    <t>Sureguliuoti ilgalaikio ir trumpalaikio planavimo sistemas</t>
  </si>
  <si>
    <t>Gerinti planavimo procesus, tobulinti veiklos ir strateginių planų rengimą, valdymą, užtikrinant sąryšius ir pan.</t>
  </si>
  <si>
    <t>Administracijos direktorius</t>
  </si>
  <si>
    <t xml:space="preserve">16 programa </t>
  </si>
  <si>
    <t>4.1.1.2</t>
  </si>
  <si>
    <t>Tobulinti darbų organizavimo procesus</t>
  </si>
  <si>
    <t>4.1.1.3</t>
  </si>
  <si>
    <t>Tobulinti personalo valdymą</t>
  </si>
  <si>
    <t xml:space="preserve">a) Ieškoti papildomų galimybių (finansavimo šaltinių) Savivaldybės darbuotojų gebėjimams didinti, bendradarbiavimo projektams įgyvendinti;
b) Efektyviai panaudoti turimus žmogiškuosius išteklius, sudaryti sąlygas nuolatiniam Savivaldybės darbuotojų gebėjimų tobulinimui ir kvalifikacijos kėlimui.
</t>
  </si>
  <si>
    <t xml:space="preserve">16 programa  </t>
  </si>
  <si>
    <t>4.1.1.4</t>
  </si>
  <si>
    <t>Diegti modernius vadybos metodus, sistemas</t>
  </si>
  <si>
    <t>Šiuo metu egzistuojančių ir naujų sistemų, valdymo įrankių modernizavimas, kūrimas ir diegimas (pvz. kokybės vadybos sistemų, bendrojo vertinimo modelio (BVM), valdymo, orientuoto į rezultatus (VORT) ir pan., atsižvelgiant į savivaldybės administracijos poreikį ir aktualijas).</t>
  </si>
  <si>
    <t>4.1.1.5</t>
  </si>
  <si>
    <t>Skatinti kokybinius savivaldos administravimo ir finansavimo pokyčius</t>
  </si>
  <si>
    <t xml:space="preserve">a) Išanalizavus galimybes, inicijuoti norminių teisės aktų pataisas, siekiant efektyvesnio GPM perskirstymo (pvz. GPM mokėjimas pagal darbo, o ne gyvenamąją vietą);
b) Išanalizavus galimybes, inicijuoti norminių teisės aktų pataisas, siekiant efektyvesnio su transporto lengvatomis susijusių išlaidų kompensavimo modelio (pvz. kompensacijas moka lengvatos teikėjas);
c) Išanalizavus galimybes, inicijuoti norminių teisės aktų pataisas, siekiant kokybinių pokyčių viešojo sektoriaus darbuotojų (tarp jų ir valstybės tarnautojų) skatinimo (motyvavimo) sistemoje (motyvaciją siejant su darbo rezultatais, didinant darbuotojų lojalumą ir pan.);
d) Inicijuoti kitus pokyčius, siekiant efektyvesnio savivaldos administravimo ir finansavimo modelio.
</t>
  </si>
  <si>
    <t>2011–2020</t>
  </si>
  <si>
    <t>Teisės departamentas</t>
  </si>
  <si>
    <t xml:space="preserve">16 programa   </t>
  </si>
  <si>
    <t>4.1.1.6</t>
  </si>
  <si>
    <t>Vykdyti skaidrią ir ekonomišką Savivaldybės turto reformą</t>
  </si>
  <si>
    <t>2010–2015</t>
  </si>
  <si>
    <t>4.1.1.7</t>
  </si>
  <si>
    <t>Tinkamai pasirengti 2014–2020 metų ES struktūrinės paramos programavimo laikotarpiui</t>
  </si>
  <si>
    <t>Parengti Vilniaus miesto savivaldybės administracijos struktūrinių dalinių ir jų reguliavimo sričiai priskirtų įstaigų / įmonių projektų, finansuojamų ES fondų lėšomis, planavimo, rengimo ir įgyvendinimo tvarką Lietuvos 2014–2020 m. ES struktūrinės paramos programavimo laikotarpiui.</t>
  </si>
  <si>
    <t>4.1.1.8</t>
  </si>
  <si>
    <t>Savivaldybėje sukurti ir įdiegti naujus informacinių technologijų ir sistemų sprendimus</t>
  </si>
  <si>
    <t>4.1.1.9</t>
  </si>
  <si>
    <t>Plėtoti Vilniaus miesto GIS (geografinę informacinę sistemą)</t>
  </si>
  <si>
    <t xml:space="preserve">a) Sukurti ir plėtoti Vilniaus miesto GIS teminių žemėlapių svetainę;
b) Vystyti Vilniaus miesto aplinkos sektorių stebėsenos, analizės, vertinimo, priemonių administravimo GIS;
c) Plėtoti Vilniaus miesto kartografijos, žemėvaldos, teritorijų, inžinerinių komunikacijų planavimo, projektavimo, statybų administravimo GIS.
</t>
  </si>
  <si>
    <t xml:space="preserve">7 programa  </t>
  </si>
  <si>
    <t>4.1.2.</t>
  </si>
  <si>
    <t>UŽDAVINYS.  Plėsti „elektroninio miesto“ paslaugų teikimą visuomenei (E. miesto departamentas)</t>
  </si>
  <si>
    <t>4.1.2.1</t>
  </si>
  <si>
    <t>Tobulinti „vartotojui draugišką“, neįgaliesiems prieinamą miesto interneto svetainę</t>
  </si>
  <si>
    <t>Tobulinti „vartotojui draugišką“, neįgaliesiems prieinamą miesto interneto svetainę su tiesioginio bendravimo galimybe miesto gyventojams ir svečiams.</t>
  </si>
  <si>
    <t>4.1.2.2</t>
  </si>
  <si>
    <t>Inicijuoti Savivaldybės kuruojamų įmonių modernių interneto svetainių kūrimą ir elektroninių paslaugų teikimą gyventojams</t>
  </si>
  <si>
    <t>4.1.2.3</t>
  </si>
  <si>
    <t>Diegti ir plėtoti elektronines aplinkos apsaugos ir stebėsenos priemones</t>
  </si>
  <si>
    <t>4.1.2.4</t>
  </si>
  <si>
    <t>Diegti ir plėtoti elektroninio švietimo priemones</t>
  </si>
  <si>
    <t>4.1.2.5</t>
  </si>
  <si>
    <t>Diegti ir plėtoti elektroninės sveikatos priemones</t>
  </si>
  <si>
    <t>4.1.2.6</t>
  </si>
  <si>
    <t>Diegti informacines technologijas, padėsiančias efektyviau teikti ir planuoti socialines paslaugas</t>
  </si>
  <si>
    <t>2012–2020</t>
  </si>
  <si>
    <t xml:space="preserve">7 programa   </t>
  </si>
  <si>
    <t>4.1.2.7</t>
  </si>
  <si>
    <t>Diegti intelektualias transporto valdymo sistemas</t>
  </si>
  <si>
    <t>4.1.2.8</t>
  </si>
  <si>
    <t>Skatinti inovatyvių technologijų panaudojimą bibliotekose, muziejuose, kitose kultūros įstaigose</t>
  </si>
  <si>
    <t>E. bilieto sistemos plėtra (pagal Vilniaus miesto savivaldybės tarybos sprendimą „Dėl elektroninių mikromokėjimų ir identifikavimo sistemos plėtros 2007–2017 metų programos patvirtinimo“ 2007 m. vasario 14 d. Nr. 1-1539).</t>
  </si>
  <si>
    <t>4.1.2.9</t>
  </si>
  <si>
    <t>Plėtoti elektroninės valdžios priemones</t>
  </si>
  <si>
    <t>Elektroninių paslaugų sistemos diegimas ir plėtra Vilniaus mieste:
a) Teikiamų paslaugų perkėlimas į aukštesnį brandos lygį;
b) Naujų paslaugų sukūrimas ir elektronizavimas.</t>
  </si>
  <si>
    <t>Plėtoti elektroninės demokratijos priemones</t>
  </si>
  <si>
    <t xml:space="preserve">7 programa </t>
  </si>
  <si>
    <t>4.1.3.</t>
  </si>
  <si>
    <t>4.1.3.1</t>
  </si>
  <si>
    <t>Užtikrinti galimybes Vilniaus ir užsienio specialistams keistis dalykine informacija ir patirtimi</t>
  </si>
  <si>
    <t>a) Organizuoti savivaldybės politikų ir specialistų oficialius ir dalykinius vizitus užsienyje;
b) Rengti ir vykdyti užsienio delegacijų priėmimo Vilniuje programas;
c) Organizuoti temines konferencijas, kitus renginius Vilniuje ir užsienyje.</t>
  </si>
  <si>
    <t>4.1.3.2</t>
  </si>
  <si>
    <t>Skatinti tarpinstitucinį bendradarbiavimą tarptautinių iniciatyvų įgyvendinimo tikslais</t>
  </si>
  <si>
    <t>Įtvirtinti, užmegzti glaudaus bendradarbiavimo santykius su Lietuvos institucijomis, inicijuojant bendrus projektus su užsienio šalių partneriais.</t>
  </si>
  <si>
    <t>4.1.3.3</t>
  </si>
  <si>
    <t>Skatinti Tarptautinio bendradarbiavimo tarybos veiklos plėtrą</t>
  </si>
  <si>
    <t>Naujų projektų, iniciatyvų įgyvendinimas.</t>
  </si>
  <si>
    <t>4.1.3.4</t>
  </si>
  <si>
    <t>Skatinti visuomeninių ir nevyriausybinių organizacijų socialines, kultūrines, ekonomines iniciatyvas</t>
  </si>
  <si>
    <t>Finansinės paramos mechanizmas visuomeninių ir nevyriausybinių organizacijų tarptautiniams projektams.</t>
  </si>
  <si>
    <t>Už tikslo įgyvendinimą atsakingas Socialinių reikalų ir sveikatos dep.</t>
  </si>
  <si>
    <t xml:space="preserve">Veiksmo aprašymas, detalizacija 
</t>
  </si>
  <si>
    <t>Lėšos (tūkst.Eur)</t>
  </si>
  <si>
    <t>1.3.</t>
  </si>
  <si>
    <t>TIKSLAS. Užtikrinta visavertė ir saugi socialinė aplinka (Socialinių reikalų ir sveikatos departamentas)</t>
  </si>
  <si>
    <t>1.3.1.</t>
  </si>
  <si>
    <t>UŽDAVINYS. Užtikrinti socialinių paslaugų prieinamumą ir kokybę (Socialinių reikalų ir sveikatos departamentas)</t>
  </si>
  <si>
    <t>1.3.1.1</t>
  </si>
  <si>
    <t>Plėtoti socialines paslaugas krizinėse situacijose atsidūrusioms šeimoms</t>
  </si>
  <si>
    <t>2 programa</t>
  </si>
  <si>
    <t>1.3.1.2</t>
  </si>
  <si>
    <t>Plėtoti socialines paslaugas rizikos grupių asmenims ir jų šeimoms, vaikams, netekusiems tėvų globos</t>
  </si>
  <si>
    <t>2011-2020</t>
  </si>
  <si>
    <t>1.3.1.3</t>
  </si>
  <si>
    <t>Sukurti ir įgyvendinti pagalbos modelį, skirtą asmenims, grįžusiems iš įkalinimo įstaigų</t>
  </si>
  <si>
    <t>1.3.1.4</t>
  </si>
  <si>
    <t>Gerinti socialinių paslaugų kokybę ir prieinamumą senyvo amžiaus ir neįgaliems žmonėms</t>
  </si>
  <si>
    <t>1.3.1.5</t>
  </si>
  <si>
    <t>Užtikrinti šiuolaikinių techninių pagalbos priemonių prieinamumą neįgaliesiems Savivaldybės įkurtose socialinių paslaugų įstaigose</t>
  </si>
  <si>
    <t>1.3.1.6</t>
  </si>
  <si>
    <t>Gerinti decentralizuotą socialinės paramos teikimo organizavimą</t>
  </si>
  <si>
    <t>1.3.1.7</t>
  </si>
  <si>
    <t>Skatinti visavertį žmonių su negalia įtraukimą į visuomenę</t>
  </si>
  <si>
    <t xml:space="preserve">a) Skatinti Neįgaliųjų teisių konvencijos bendrųjų principų laikymąsi;
b) Didinti visuomenės supratimą apie žmonių su negalia poreikius, teises ir galimybes;
c) Plėtoti tarpinstitucinį bendradarbiavimą su neįgalių asmenų organizacijomis, skatinti principo „Nieko neįgaliesiems be pačių neįgaliųjų“ laikymąsi.
</t>
  </si>
  <si>
    <t>1.2.</t>
  </si>
  <si>
    <t>TIKSLAS. Sveika visuomenė ir efektyvi sveikatos priežiūros sistema (Socialinių reikalų ir sveikatos departamentas)</t>
  </si>
  <si>
    <t>1.2.1.</t>
  </si>
  <si>
    <t>UŽDAVINYS.  Formuoti sveiką visuomenę, propaguoti sveiką gyvenseną ir ekologišką gyvenimo būdą (Socialinių reikalų ir sveikatos departamentas)</t>
  </si>
  <si>
    <t>1.2.1.1</t>
  </si>
  <si>
    <t>Įgyvendinti Vilniaus miesto savivaldybės visuomenės sveikatos priežiūros strategiją</t>
  </si>
  <si>
    <t>Vilniaus miesto savivaldybės visuomenės sveikatos biuras</t>
  </si>
  <si>
    <t>3 programa</t>
  </si>
  <si>
    <t>1.2.1.2</t>
  </si>
  <si>
    <t>Įgyvendinti visuomenės sveikatos profilaktines programas</t>
  </si>
  <si>
    <t>1.2.1.3</t>
  </si>
  <si>
    <t>1.2.1.4</t>
  </si>
  <si>
    <t>Inicijuoti švietėjiškus renginius, projektus ar programas, seniūnijose propaguoti ir ugdyti sveiką gyvenseną, ekologišką mąstyseną ir fizinį aktyvumą</t>
  </si>
  <si>
    <t>1.2.1.5</t>
  </si>
  <si>
    <t>Viešinti ir skleisti informaciją apie alternatyvaus švaraus transporto plėtrą</t>
  </si>
  <si>
    <t xml:space="preserve">UŽDAVINYS. Padidinti asmens sveikatos priežiūros paslaugų kokybę ir prieinamumą (Socialinių reikalų ir sveikatos departamentas) </t>
  </si>
  <si>
    <t>1.2.2.1</t>
  </si>
  <si>
    <t>Optimizuoti ambulatorinių sveikatos priežiūros paslaugų tinklą</t>
  </si>
  <si>
    <t>1.2.2.2</t>
  </si>
  <si>
    <t>Optimizuoti stacionarių sveikatos priežiūros paslaugų tinklą</t>
  </si>
  <si>
    <t>1.2.2.3</t>
  </si>
  <si>
    <t>Padidinti slaugos sveikatos priežiūros paslaugų prieinamumą</t>
  </si>
  <si>
    <t>1.2.2.4</t>
  </si>
  <si>
    <t>Tobulinti Vilniaus miesto savivaldybės psichikos sveikatos ir kitų specializuotų paslaugų teikimą</t>
  </si>
  <si>
    <t>1.2.2.5</t>
  </si>
  <si>
    <t>Gerinti greitosios medicinos pagalbos paslaugų teikimą</t>
  </si>
  <si>
    <t>1.2.2.6</t>
  </si>
  <si>
    <t>Gerinti sveikatos priežiūros paslaugas teikiančių savivaldybės įstaigų infrastruktūrą</t>
  </si>
  <si>
    <t>1.2.2.7</t>
  </si>
  <si>
    <t>Organizuoti sveikatos priežiūros paslaugas be tėvų globos likusiems vaikams</t>
  </si>
  <si>
    <t>1.3.2.</t>
  </si>
  <si>
    <t>UŽDAVINYS. Užtikrinti socialinio būsto prieinamumą ir efektyvų valdymą (Socialinių reikalų ir sveikatos departamentas)</t>
  </si>
  <si>
    <t>1.3.2.1</t>
  </si>
  <si>
    <t>Vykdyti Savivaldybės būsto poreikio tyrimus, įvertinant atskirų socialinių grupių poreikius</t>
  </si>
  <si>
    <t>–</t>
  </si>
  <si>
    <t>5 programa</t>
  </si>
  <si>
    <t>1.3.2.2</t>
  </si>
  <si>
    <t>Didinti Savivaldybės butų fondą</t>
  </si>
  <si>
    <t>1.3.2.3</t>
  </si>
  <si>
    <t>Optimizuoti socialinio būsto fondo valdymą, naudojimą ir kontrolę</t>
  </si>
  <si>
    <t>2010–2018</t>
  </si>
  <si>
    <t>Miesto plėtros departamentas</t>
  </si>
  <si>
    <t>2010–2013</t>
  </si>
  <si>
    <t>Seniūnijos</t>
  </si>
  <si>
    <t>2.1.</t>
  </si>
  <si>
    <t>2.1.1.</t>
  </si>
  <si>
    <t>2.1.1.1</t>
  </si>
  <si>
    <t>Plėtoti verslo įmonių rėmimo sistemą, rengti ir įgyvendinti verslo skatinimo projektus, stiprinti savivaldybės ir asocijuotų verslo struktūrų bendradarbiavimą</t>
  </si>
  <si>
    <t>8 programa</t>
  </si>
  <si>
    <t>2.1.1.2</t>
  </si>
  <si>
    <t>Remti verslo organizacijų iniciatyvas ir aktyviai prisidėti rengiant įstatymų pataisas, gerinančias verslo sąlygas</t>
  </si>
  <si>
    <t>2.1.1.3</t>
  </si>
  <si>
    <t>Skatinti verslui skirtų paslaugų plėtrą ir jų prieinamumą</t>
  </si>
  <si>
    <t xml:space="preserve">a) Tobulinti (supaprastinti) verslo licencijų ir
leidimų išdavimo tvarką;
b) Padaryti paprastesnį leidimų įrengti ir eksploatuoti išorinę vaizdinę reklamą išdavimą;
c) Supaprastinti negyvenamų patalpų nuomos sąlygas ir nekilnojamojo turto privatizavimo procesus.
</t>
  </si>
  <si>
    <t>2.1.1.4</t>
  </si>
  <si>
    <t>Vykdyti aktyvią darbo rinkos užimtumo ir nedarbo mažinimo politiką</t>
  </si>
  <si>
    <t>VšĮ „Vilniečių užimtumo skatinimo agentūra“, Teisės departamentas</t>
  </si>
  <si>
    <t>2.1.2.</t>
  </si>
  <si>
    <t>2.1.2.1</t>
  </si>
  <si>
    <t>Investuotojams sudaryti patrauklų miesto įvaizdį</t>
  </si>
  <si>
    <t>a) Dalyvauti formuojant ir palaikant teigiamą Vilniaus miesto įvaizdį;
b) Dalyvauti Savivaldybei įgyvendinant patrauklios verslui ir investicijoms aplinkos formavimo politikos strategines kryptis.</t>
  </si>
  <si>
    <t>2.1.2.2</t>
  </si>
  <si>
    <t>Skatinti privataus ir viešojo sektoriaus bendradarbiavimą Vilniaus mieste</t>
  </si>
  <si>
    <t xml:space="preserve">a) Rengti ir įgyvendinti viešosios ir privačios partnerystės investicijų projektus;
b) Skatinti projektų įgyvendinimą viešosios ir privačios partnerystės būdu;
c) Bendradarbiauti su vietos ir užsienio institucijomis privačių investicijų pritraukimo ir projektų įgyvendinimo klausimais.
</t>
  </si>
  <si>
    <t>2.1.2.3</t>
  </si>
  <si>
    <t>Potencialiems investuotojams užsienio šalyse organizuoti Vilniaus miesto pristatymus</t>
  </si>
  <si>
    <t>a) Organizuoti Vilniaus miesto pristatymą nekilnojamojo turto, investicijų tarptautinėse ir šalies parodose bei konferencijose;
b) Organizuoti Vilniaus investicijų, verslo aplinkos plėtros skatinimą ir pačius investicijų projektus, koordinuoti reklamuojančių leidinių rengimą, išleidimą ir platinimą, rengti analogišką medžiagą kitiems leidiniams ir informaciniams pranešimams.</t>
  </si>
  <si>
    <t>2.1.3.</t>
  </si>
  <si>
    <t>UŽDAVINYS. Vykdyti subalansuotą komercinių ir pramoninių teritorijų plėtrą (Miesto plėtros departamentas)</t>
  </si>
  <si>
    <t>2.1.3.1</t>
  </si>
  <si>
    <t>Skatinti harmoningą logistikos centrų kūrimąsi</t>
  </si>
  <si>
    <t>Skatinti logistikos centrų kūrimąsi Gariūnuose, prie Lentvario ir Minsko plento, kitose Vilniaus vietose.</t>
  </si>
  <si>
    <t>13 programa</t>
  </si>
  <si>
    <t>2.1.3.2</t>
  </si>
  <si>
    <t>Skatinti harmoningą pramonės veiklos plėtrą</t>
  </si>
  <si>
    <t>Skatinti pramonės veiklos plėtrą Kuprioniškėse, prie Lentvario ir kitose Vilniaus vietose.</t>
  </si>
  <si>
    <t>2.1.4.</t>
  </si>
  <si>
    <t>2.1.4.1</t>
  </si>
  <si>
    <t>Inicijuoti ir paremti tyrimus, skirtus identifikuoti Vilniaus žinių ekonomikos išteklius, naujas potencialias žinių ekonomikos sritis ir jų plėtros galimybes</t>
  </si>
  <si>
    <t>Identifikuoti Vilniaus žinių ekonomikos išteklius, nustatyti jų specializaciją ir konkurencinius pranašumus tarptautiniu kontekstu.</t>
  </si>
  <si>
    <t>2.1.4.2</t>
  </si>
  <si>
    <t>Vykdyti informacijos sklaidą Lietuvoje ir užsienyje, siekiant supažindinti su Vilniaus žinių ekonomikos galimybėmis</t>
  </si>
  <si>
    <t xml:space="preserve">a) Bendros mokslo, studijų, verslo ir savivaldybės konferencijos, seminarai, parodos ir kt., siekiant žinių ekonomikos svarbos pripažinimo;
b) Organizuoti seminarus Lietuvos ir užsienio žiniasklaidos atstovams, supažindinant juos su Vilniaus žinių ekonomikos galimybėmis.
</t>
  </si>
  <si>
    <t>2.1.4.3</t>
  </si>
  <si>
    <t>Inicijuoti mokslo, verslo ir vietinės valdžios bendradarbiavimą skatinančius projektus, kurie prisidėtų pritraukiant investicijas moksliniams tyrimams, inovacijoms ir aukštųjų technologijų verslo plėtrai</t>
  </si>
  <si>
    <t>a) Bendradarbiauti inicijuojant projektus, kurie padėtų pritraukti investicijas moksliniams tyrimams, inovacijoms ir aukštųjų technologijų verslo plėtrai;
b) Prisidėti prie VšĮ „Saulėtekio slėnis“ branduolio infrastruktūros tobulinimo plėtros.</t>
  </si>
  <si>
    <t>2.2.</t>
  </si>
  <si>
    <t>2.2.1.</t>
  </si>
  <si>
    <t>UŽDAVINYS.  Išplėtoti viešąją turizmo infrastruktūrą (Miesto ūkio ir transporto departamentas)</t>
  </si>
  <si>
    <t>2.2.1.1</t>
  </si>
  <si>
    <t>Parengti ir įgyvendinti pagrindinių patekimo vietų į miestą („miesto vartų“) sutvarkymo programą</t>
  </si>
  <si>
    <t>a) Parengti pagrindinių patekimo vietų į miestą sutvarkymo programą;
b) Atnaujinti dangas, pastatų fasadus, pėsčiųjų zonas ir sutvarkyti želdinius, ypatingą dėmesį skiriant oro uostui, geležinkelio ir autobusų stotims, oro uosto – miesto centro trasai bei Savanorių prospektui, Ukmergės pl. Ir kitoms Vilniaus vietoms.</t>
  </si>
  <si>
    <t>Miesto ūkio ir transporto departamentas</t>
  </si>
  <si>
    <t>14 programa</t>
  </si>
  <si>
    <t>2.2.1.2</t>
  </si>
  <si>
    <t>Įrengti Vilniaus miesto apžvalgos aikšteles</t>
  </si>
  <si>
    <t>Pagal patikslintą išdėstymo schemą įrengti apžvalgos aikšteles.</t>
  </si>
  <si>
    <t>2013–2020</t>
  </si>
  <si>
    <t>2.2.1.3</t>
  </si>
  <si>
    <t>Užtikrinti viešųjų tualetų plėtrą ir jų būklės gerinimą</t>
  </si>
  <si>
    <t xml:space="preserve">a) Įrengti viešuosius automatinius tualetus miesto
centrinėje dalyje:
1) Olimpiečių g.;
2) ties Liejyklos ir Universiteto gatvių sankirta;
3) skvere ties Vilniaus ir Liejyklos gatvių sankirta;
4) K. Sirvydo skvere;
5) Užupio skvere;
6) Vokiečių g.,
7) Tymo kvartale;
8) automobilių stovėjimo aikštelėje ties Arklių ir Visų Šventųjų gatvių sankirta;
9) šalia Rasų kapinių ir kt.
b) Įrengti viešuosius tualetus miesto mikrorajonuose.
</t>
  </si>
  <si>
    <t>2.2.1.4</t>
  </si>
  <si>
    <t>Plėtoti konferencinio turizmo infrastruktūrą</t>
  </si>
  <si>
    <t xml:space="preserve">a) Stiprinti LITEXPO parodų centro tarptautinį pripažinimą, tobulinti šio objekto susisiekimo infrastruktūrą;
b) Pritraukti privačių investuotojų lėšų tarptautinio lygio konferencijų centro, kurio didžiausioje salėje tilptų 3000–5000 konferencijų dalyvių, turinčio pakankamus maitinimo pajėgumus, sales po plenarinių posėdžių ir nedidelę ekspozicijų salę, įkūrimui.
</t>
  </si>
  <si>
    <t>12 programa</t>
  </si>
  <si>
    <t>2.2.2.</t>
  </si>
  <si>
    <t>UŽDAVINYS.  Sudaryti sąlygas turizmo paslaugų plėtrai (Ekonomikos ir investicijų departamentas)</t>
  </si>
  <si>
    <t>2.2.2.1</t>
  </si>
  <si>
    <t>Plėsti Vilniaus turizmo informacijos centrų veiklą</t>
  </si>
  <si>
    <t xml:space="preserve">a) Užtikrinti informacijos pateikimą ir palaikymą interneto svetainėse www.vilnius-tourism.lt ir www.vilnius–events.lt penkiomis kalbomis: lietuvių, anglų, vokiečių, lenkų, rusų;
b) Susieti VTIC paslaugas ir informaciją su naujausiomis technologijomis ir socialiniais tinklais;
c) Įgyvendinti turistinio maršruto Hop on – Hop off idėją.
</t>
  </si>
  <si>
    <t>Vilniaus turizmo informacijos centras</t>
  </si>
  <si>
    <t>2.2.2.2</t>
  </si>
  <si>
    <t>Gerinti turizmo sektoriaus paslaugų kokybę ir darbuotojų gebėjimus</t>
  </si>
  <si>
    <t>a) Organizuoti konkursą „Vilniaus svetingumas“;
b) Organizuoti mokymus turizmo paslaugų sferos darbuotojams.</t>
  </si>
  <si>
    <t>2.2.2.3</t>
  </si>
  <si>
    <t>Sukurti sąlygas konferencinio turizmo plėtrai Vilniaus mieste</t>
  </si>
  <si>
    <t>2.2.2.4</t>
  </si>
  <si>
    <t>Skatinti turizmo produktų įvairovę ir didinti turizmo produktų pasiūlą</t>
  </si>
  <si>
    <t xml:space="preserve">a) Kurti naujus kultūrinio, konferencijų, skatinamojo turizmo produktus;
b) Skleisti informaciją apie esamus ir sukurtus naujus turizmo produktus vietos ir užsienio turizmo rinkose;
c) Sudaryti sąlygas verslo įmonėms Neries pakrantėse ir salose teikti maitinimo paslaugas vasaros sezono metu;
d) Vystyti viešųjų dviračių nuomos paslaugų plėtrą – paskelbti konkursą dviračių stovų įrengimui ir rinkliavos rinkimui, užtikrinti dviračių nuomos paslaugų teikimą.
</t>
  </si>
  <si>
    <t>Miesto plėtros departamentas, Miesto ūkio ir transporto departamentas, Vilniaus turizmo informacijos centras</t>
  </si>
  <si>
    <t>2.2.3.</t>
  </si>
  <si>
    <t>2.2.3.1</t>
  </si>
  <si>
    <t>Užtikrinti turizmo sektoriaus stebėsenos sistemos įgyvendinimą</t>
  </si>
  <si>
    <t>2.2.3.2</t>
  </si>
  <si>
    <t>Skleisti informaciją apie Vilniaus ir jo apylinkių turizmo produktus, išteklius, gamtos ir kultūros vertybes</t>
  </si>
  <si>
    <t xml:space="preserve">a) Organizuoti Vilniaus miesto rinkodaros priemones:
1) išleisti ir įvairiais būdais platinti leidinius apie Vilniaus turizmo produktus;
2) parengti, išleisti ir platinti informacinius leidinius apie Vilniaus apylinkėse esančius turizmo išteklius;
3) rengti ir skleisti informaciją apie Vilniaus gamtos ir kultūros vertybes (leidiniai, pažintiniai filmai, interneto paslaugos, kt.).
b) Stiprinti Vilniaus miesto elektroninę rinkodarą:
1) gerinti informacijos apie Vilniaus turizmo galimybes sklaidą internete;
2) skleisti informaciją socialiniuose tinkluose;
3) vykdyti kitas e-rinkodaros priemones.
</t>
  </si>
  <si>
    <t>2.2.3.3</t>
  </si>
  <si>
    <t>Integruoti kultūros paveldą, Vilniaus priemiesčiuose esančius turizmo išteklius į tarptautinio bei vidaus specializuoto ir pažintinio turizmo programas ir maršrutus</t>
  </si>
  <si>
    <t xml:space="preserve">a) Kultūros paveldą integruoti į tarptautinio ir vidaus specializuoto ir pažintinio turizmo programas ir maršrutus:
1) įtraukti miesto istorines kapavietes į kultūrinio turizmo maršrutus (Bernardinų, Rasų, Antakalnio, Saulės ir kitas kapines);
2) pagal poreikį į turizmo maršrutus įtraukti naujus objektus.
b) Vilniaus priemiesčiuose esančius turizmo išteklius integruoti į kompleksinius turizmo maršrutus.
</t>
  </si>
  <si>
    <t>Pavilnių ir Verkių regioninių parkų direkcija, Vilniaus turizmo informacijos centras, Miesto plėtros departamentas</t>
  </si>
  <si>
    <t>2.2.3.4</t>
  </si>
  <si>
    <t>Įgyvendinti projektą „Kultūrinio turizmo Vilniaus mieste ir Vilniaus apskrityje plėtra ir rinkodara“</t>
  </si>
  <si>
    <t>Įgyvendinti projekte numatytas veiklas.</t>
  </si>
  <si>
    <t>2011–2012</t>
  </si>
  <si>
    <t>2.2.3.5</t>
  </si>
  <si>
    <t>Įgyvendinti projektą „Konferencijų turizmo galimybių Vilniaus mieste ir Vilniaus apskrityje plėtra ir rinkodara“</t>
  </si>
  <si>
    <t>2.2.3.6</t>
  </si>
  <si>
    <t>Aktyviau reklamuoti Vilniuje vykstančius renginius turistams vietos ir tarptautiniu lygiu</t>
  </si>
  <si>
    <t xml:space="preserve">a) Skatinti renginių organizatorių bendradarbiavimą su turizmo verslo atstovais;
b) Planuoti renginius trejiems metams ir iš anksto pranešti apie juos internete, išleisti ir išplatinti informacinius leidinius apie būsimus renginius;
c) Tarptautiniu lygiu propaguoti Vilniuje vykstančius tradicinius kultūros renginius (VšĮ „Vilniaus festivaliai“ organizuojami renginiai, Sostinės dienos, Kaziuko mugė ir kita Vilniaus mugių bei renginių programa, kt.).
</t>
  </si>
  <si>
    <t>2.2.3.7</t>
  </si>
  <si>
    <t>Aktyviai dalyvauti tarptautiniuose turizmą skatinančiuose renginiuose, tarptautinių turizmo organizacijų veikloje</t>
  </si>
  <si>
    <t xml:space="preserve">a) Dalyvauti svarbiausiose tarptautinėse turizmo parodose, prioritetą teikiant svarbiausioms Vilniaus turizmo rinkoms;
b) Dalyvauti turizmo verslo misijose Lietuvoje ir užsienyje;
c) Dalyvauti kituose turizmą skatinančiuose renginiuose;
d) Atstovauti Vilniaus miesto savivaldybei Europos miestų turizmo rinkodaros asociacijoje (European Cities Marketing);
e) Atstovauti Vilniaus miesto savivaldybei tarptautinėje konferencijų asociacijoje (International Congress and Convention Association – ICCA);
f) Atstovauti Vilniaus miesto savivaldybei Baltijos miestų sąjungos turizmo komisijoje (UBC Commission on Tourism);
g) Dalyvauti tarptautiniuose turizmo projektuose.
</t>
  </si>
  <si>
    <t>2.2.3.8</t>
  </si>
  <si>
    <t>Gerinti Vilniaus turizmo galimybių pristatymą vietos ir užsienio žiniasklaidai bei turizmo sektoriaus atstovams</t>
  </si>
  <si>
    <t xml:space="preserve">a) Užsienio šalių žurnalistams Vilniuje organizuoti pažintinius turus;
b) Reklamuoti Vilniaus turizmo galimybes vietos ir užsienio žiniasklaidoje;
c) Nuolat rengti ir platinti Vilniaus turizmo plėtros naujienas Lietuvos ir užsienio žiniasklaidos atstovams;
d) Organizuoti pažintinius turus Vilniuje užsienio kelionių ir konferencijų turizmo organizatoriams;
e) Užsienio kelionių organizatoriams parengti ir platinti vaizdinę bei informacinę medžiagą apie Vilniaus turizmo išteklius ir paslaugas (prezentacijas, nuotraukas, filmus, leidinius ir kt.).
</t>
  </si>
  <si>
    <t>2.3.</t>
  </si>
  <si>
    <t>TIKSLAS. Efektyviai ir tausojančiai naudojamas kultūros paveldo potencialas (Miesto plėtros departamentas)</t>
  </si>
  <si>
    <t>2.3.1.</t>
  </si>
  <si>
    <t>UŽDAVINYS.  Saugoti, tvarkyti ir naudoti kultūros paveldą (Miesto plėtros departamentas)</t>
  </si>
  <si>
    <t>2.3.1.1</t>
  </si>
  <si>
    <t>Tirti miesto kultūros paveldą</t>
  </si>
  <si>
    <t>a) Inventorizuoti ir tirti miesto kultūros paveldą;
b) Sukurti informavimo apie miesto kultūros paveldą ir jo apsaugos reikalavimus sistemą;
c) Įkurti paveldo tyrimų ir restauravimo centrą.</t>
  </si>
  <si>
    <t xml:space="preserve">13 programa </t>
  </si>
  <si>
    <t>2.3.1.2</t>
  </si>
  <si>
    <t>Parengti ir įgyvendinti konversijos projektus Užupyje ir Paupyje</t>
  </si>
  <si>
    <t>Įgyvendinti projektą „Architektūros parkas“.</t>
  </si>
  <si>
    <t>2.3.1.3</t>
  </si>
  <si>
    <t>Tvarkyti kultūros paveldo statinius ir vietoves</t>
  </si>
  <si>
    <t xml:space="preserve">a) Restauruoti ir pritaikyti visuomenės lankymui apleistus ar pagal netinkamą paskirtį naudojamus kultūros paveldo objektus ir jų kompleksus (Šv. Jurgio, Misionierių, Vizitiečių, Dominikonų, Augustijonų bažnyčias ar vienuolynus, Verkių, Sapiegų, Sluškų, Kirdėjų rūmus ir kitas istorines rezidencijas bei kompleksus);
b) Sutvarkyti ir pritaikyti lankymui istorines miesto kapines (infrastruktūrą pritaikant ir žmonėms su specialiaisiais poreikiais);
c) Tvarkyti reikšmingiausius kultūros paveldo statinius ir vietoves;
d) Skatinti kultūros paveldo statinių valdytojus juos tvarkyti;
e) Vykdyti Medinės architektūros paveldo apsaugos strategijos įgyvendinimo programą.
</t>
  </si>
  <si>
    <t>2.3.1.4</t>
  </si>
  <si>
    <t>Naudoti kultūros paveldo objektus ir teritorijas kultūros renginiams</t>
  </si>
  <si>
    <t xml:space="preserve">a) Trakų Vokės dvaro sodybos sutvarkymas:
1) parengti Trakų Vokės dvaro sodybos ansamblio panaudojimo ir administravimo koncepciją;
2) atkurti ir pritaikyti Trakų Vokės dvaro sodybą kultūros, turizmo ir viešosioms reikmėms: nuosavybės sutvarkymas; statinių renovacija ir pritaikymas kultūros, turizmo ir viešosioms reikmėms; Trakų Vokės dvaro sodybos kultūrinės, turizmo ir viešosios veiklos vystymas.
</t>
  </si>
  <si>
    <t>2.3.1.5</t>
  </si>
  <si>
    <t>Vykdyti kultūros paveldo prevencinę apsaugą</t>
  </si>
  <si>
    <t>[Kultūros paveldo skyrius]
a) Vykdyti kultūros paveldo prevencinę kontrolę;
b) Vykdyti kultūros paveldo tvarkybos kontrolę;
c) Sukurti kultūros paveldo stebėsenos sistemą ir ją vykdyti.</t>
  </si>
  <si>
    <t>10 programa</t>
  </si>
  <si>
    <t>2.3.1.6</t>
  </si>
  <si>
    <t>Skatinti kultūros paveldo „žaliųjų zonų“ pritaikymą poilsiui, rekreacijai ir turizmui</t>
  </si>
  <si>
    <t>Kultūros paveldo „žaliųjų zonų“ pritaikymas poilsiui, rekreacijai ir turizmui: Bernardinų sodas, Misionierių sodai, Reformatų parkas, Sapiegų rūmų parkas, Vingrių šaltiniai, Vingio parkas, Spalvotųjų šaltinių parkas, Verkių rūmų parkas, Pučkoriai, Trakų Vokės dvaro parkas, Markučių parkas, Kalnų parkas ir kt.</t>
  </si>
  <si>
    <t>2.3.2.</t>
  </si>
  <si>
    <t>UŽDAVINYS.  Saugoti Vilniaus senamiesčio savitumą ir didinti jo patrauklumą (Miesto plėtros departamentas)</t>
  </si>
  <si>
    <t>2.3.2.1</t>
  </si>
  <si>
    <t>Sukurti Senamiesčio apsaugos nuo motorinio transporto poveikio sistemą</t>
  </si>
  <si>
    <t xml:space="preserve">a) Mažinti automobilių stovėjimo vietų skaičių senamiesčio teritorijoje, kuriant daugiaaukščių aikštelių sistemą jo prieigose, mažinant stovinčių automobilių skaičių senamiesčio gatvėse [2010–2016 m.];
b) Riboti tranzitinį ir mažinti bendrą transporto eismą Senamiestyje, didinant automobilių stovėjimo kainas, apmokestinant tranzitinį važiavimą ir mažinant parkavimo vietų skaičių [2010–2013 m.];
c) Sukurti Senamiesčio visuomeninio transporto sistemą [2015–2020 m.].
</t>
  </si>
  <si>
    <t>2.3.2.2</t>
  </si>
  <si>
    <t>Išryškinti Vilniaus istorinio centro architektūrinį urbanistinį savitumą</t>
  </si>
  <si>
    <t xml:space="preserve">a) Konservuoti, restauruoti ir atkurti istorinės miesto gynybinės sistemos elementus, vykdyti Vilniaus miesto gynybinės sienos paveldotvarkos programą;
b) Apšviesti išskirtinius pastatus ar jų fasadus;
c) Įgyvendinti programoje „Dingęs Vilnius“ numatytus darbus;
d) Sukurti ir vykdyti Senamiesčio pastatų sudarkytų fasadų elementų (langų ir durų, stogų ir stoglangių, parterių) ir interjerų tvarkybos programas.
</t>
  </si>
  <si>
    <t>Miesto ūkio ir transporto departamentas,VšĮ „Vilniaus senamiesčio atnaujinimo agentūra“, UAB „Vilniaus vystymo kompanija“</t>
  </si>
  <si>
    <t>2.3.2.3</t>
  </si>
  <si>
    <t>Įgyvendinti projektus, kurie padėtų atgaivinti amatus ir smulkią prekybą istoriniame centre, sukurti sezonines amatų mugių tradicijas</t>
  </si>
  <si>
    <t xml:space="preserve">a) Įgyvendinti „Dailiųjų amatų, etnografinių verslų ir mugių programą“ [2010–2020 m.];
b) Inicijuoti ir sukurti mechanizmus, skatinančius į Senamiesčio pastatus grąžinti įvairios prekybos ir kitas tradicines funkcijas [2011–2013 m.].
</t>
  </si>
  <si>
    <t>2.3.2.4</t>
  </si>
  <si>
    <t>Ugdyti Senamiesčio bendruomenę, skatinti bendrijų (pastatų ir teritorijų tikrųjų šeimininkų) steigimąsi</t>
  </si>
  <si>
    <t>Švietimas, konsultavimas, finansinis skatinimas gerinant gyvenamosios aplinkos kokybę ir didinant bendruomenės savininkų atsakomybę už pastatų ir jų aplinkos priežiūrą.</t>
  </si>
  <si>
    <t>Vilniaus senamiesčio atnaujinimo agentūra, Senamiesčio seniūnija</t>
  </si>
  <si>
    <t>2.3.2.5</t>
  </si>
  <si>
    <t>Parengti ir patvirtinti Senamiesčio valdymo planą</t>
  </si>
  <si>
    <t>Parengti ir patvirtinti Senamiesčio valdymo planą, atitinkantį Pasaulio paveldo objektams keliamus reikalavimus.</t>
  </si>
  <si>
    <t>Parengtas planas</t>
  </si>
  <si>
    <t>3.1.</t>
  </si>
  <si>
    <t>TIKSLAS. Darnus ir tvarus miesto teritorijų vystymas (Miesto plėtros departamentas)</t>
  </si>
  <si>
    <t>3.1.1.</t>
  </si>
  <si>
    <t>UŽDAVINYS.  Planuoti prioritetinių miesto teritorijų plėtrą pagal Bendrojo plano sprendinius (Miesto plėtros departamentas)</t>
  </si>
  <si>
    <t>3.1.1.1</t>
  </si>
  <si>
    <t>Rengti kompaktiškai užstatytų miesto teritorijų atnaujinimą ir modernizavimą</t>
  </si>
  <si>
    <t>Sovietmečio statybos rajonų teritorijų schemų rengimas (sklypų formavimas prie esamų daugiabučių namų, naujų parkavimo vietų sudarymas, pravažiavimų ir gatvių raudonosiose linijose formavimas, rajonų spalvinio sprendimo pasiūlymai, kt.).</t>
  </si>
  <si>
    <t>3.1.1.2</t>
  </si>
  <si>
    <t>Modernizuoti ir plėtoti Vilniaus centrinę dalį kairiajame ir dešiniajame Neries krante, išsaugant daugiaplanes miesto panoramas</t>
  </si>
  <si>
    <t xml:space="preserve">a) Kairiajame upės krante – teritorijos prie Seimo suplanavimas, Šv. Jokūbo ligoninės komplekso teritorijos renovacija, susisiekimo infrastruktūros atnaujinimas (Kernavės tiltas ir gretimos teritorijos);
b) Dešiniajame krante:
1) plėtoti modernią miesto centrinę dalį dešiniajame Neries krante, kuri sietųsi su senąja centro dalimi patogiais ryšiais ir „žaliąja jungtimi“;
2) išsaugoti istorinio centro urbanistinę architektūrinę reikšmę ir daugiaplanes miesto panoramas.
</t>
  </si>
  <si>
    <t>3.1.1.3</t>
  </si>
  <si>
    <t>Plėtoti svarbiausius lokalius centrus šiaurės vakarų, pietvakarių, rytų kryptimis</t>
  </si>
  <si>
    <t>Planavimo dokumentų, projektinių pasiūlymų rengimas svarbiausiuose lokaliuose centruose šiaurės vakarų (prie Ukmergės g.), pietvakarių (Grigiškėse), rytų (Naujojoje Vilnioje) kryptimis.</t>
  </si>
  <si>
    <t>3.1.1.4</t>
  </si>
  <si>
    <t>Skatinti neefektyviai naudojamų pramonės ir sandėlių teritorijų konversiją miesto centrinėse teritorijose</t>
  </si>
  <si>
    <t>Planavimo dokumentų, projektinių pasiūlymų rengimas teritorijoms Naujamiestyje, Žemuosiuose Paneriuose.</t>
  </si>
  <si>
    <t>2011–2015</t>
  </si>
  <si>
    <t>3.1.1.5</t>
  </si>
  <si>
    <t>Rengti nesaugių, nuskurdusių ir degradavusių miesto teritorijų atgaivinimo planavimo dokumentus</t>
  </si>
  <si>
    <t xml:space="preserve">a) Rengti nesaugių, patrauklumą prarandančių teritorijų atnaujinimo programas ir detaliuosius planus, šiose vietovėse planuoti investicinius projektus ir daugiafunkcinį užstatymą [2011–2020 m.];
b) Inicijuoti teritorijų, užstatytų metaliniais garažais, konversiją [2015–2020 m.];
c) Sukurti saugią miesto infrastruktūrą [2011–2020 m.].
</t>
  </si>
  <si>
    <t>Miesto ūkio ir transporto departamentas, Saugaus miesto departamentas, Seniūnijos</t>
  </si>
  <si>
    <t>3.1.1.6</t>
  </si>
  <si>
    <t>Užtikrinti naują plėtrą periferinėse teritorijose su integruota infrastruktūra</t>
  </si>
  <si>
    <t>Parengti teritorinių integruotų struktūrinių dalių planavimo dokumentus, užtikrinant reikiamos socialinės, inžinerinės ir susisiekimo infrastruktūros plėtrą. Nauja plėtra periferinės zonos teritorijose – Ukmergės pl. kryptimi, Pilaitėje, Nemėžio kryptimi (apie 520 ha).</t>
  </si>
  <si>
    <t>3.1.1.7</t>
  </si>
  <si>
    <t>Parengti Vilniaus „miesto vartų“ teritorinio planavimo dokumentus</t>
  </si>
  <si>
    <t>Parengti teritorinio planavimo dokumentus: oro uostas,
geležinkelio ir autobusų stotis ir jų prieigos, įvažiavimai į miestą.</t>
  </si>
  <si>
    <t>3.1.1.8</t>
  </si>
  <si>
    <t>Skatinti tolygią miesto plėtrą, užtikrinant geresnes gyvenimo sąlygas, numatant trūkstamos socialinės, inžinerinės infrastruktūros plėtrą</t>
  </si>
  <si>
    <t>Koordinuoti tolygią miesto plėtrą, gerinti socialinės, inžinerinės infrastruktūros plėtrą.</t>
  </si>
  <si>
    <t>3.1.2.</t>
  </si>
  <si>
    <t>UŽDAVINYS.  Saugoti ir plėtoti miesto gamtos vertybių, želdynų ir viešųjų erdvių sistemą (Miesto plėtros departamentas)</t>
  </si>
  <si>
    <t>3.1.2.1</t>
  </si>
  <si>
    <t>Parengti miesto želdynų ir želdinių esamos būklės ir planavimo sistemą</t>
  </si>
  <si>
    <t>a) Atlikti miesto želdynų inventorizavimą ir sukurti jų registrą;
b) Formuoti želdynų kadastrinius sklypus;
c) Atlikti miesto želdinių (medžių) inventorizavimą.</t>
  </si>
  <si>
    <t>11 programa</t>
  </si>
  <si>
    <t>3.1.2.2</t>
  </si>
  <si>
    <t>Skatinti miesto gamtinių „žaliųjų zonų“ pritaikymą laisvalaikiui ir poilsiui</t>
  </si>
  <si>
    <t>Kurti rekreacinę infrastruktūrą, pritaikyti poilsiui parkus ir kitas rekreacines zonas: poilsio aikšteles, sveikatingumo takus, apšvietimą, paslaugų infrastruktūrą ir kt. (E. Šimkūnaitės sveikatingumo trasa, rekreacinė teritorija Antakalnyje į Šiaurę nuo Šilo tilto (ties Vileišio gatve), Žvėryno rekreacinė teritorija prie Neries, Senvagės ežerėlio parkas, Lūžių parkas, Pašilaičių rytinės dalies parkas, Pasakų parkas ir kitur).</t>
  </si>
  <si>
    <t>Miesto ūkio ir transporto departamentas, Pavilnių ir Verkių parkų regioninių parkų direkcija, Seniūnijos</t>
  </si>
  <si>
    <t xml:space="preserve">11 programa </t>
  </si>
  <si>
    <t>3.1.2.3</t>
  </si>
  <si>
    <t>Miesto miškus pritaikyti laisvalaikiui ir poilsiui, integruoti saugomas gamtines teritorijas į miesto urbanistinę struktūrą</t>
  </si>
  <si>
    <t xml:space="preserve">a) Kurti rekreacinę infrastruktūrą ir pritaikyti poilsiui miesto miškus: Jamonto parką, Karoliniškių kraštovaizdžio draustinio parką, Ozo (geomorfologinio gamtos paveldo objekto) parką, Burbiškių, Panerių miškų parkus, Pavilnių ir Verkių regioninių parkų rekreacines zonas, pramogų zonas Lyglaukiuose ir Puškoriuose, žiemos sporto su pažintiniu turizmu Sapieginės ir Liepkalnio zonas ir kt.;
b) Parengti siūlomų saugoti gamtinių teritorijų specialiuosius planus, tvarkymo projektus, įgyvendinti projektuose numatytas priemones.
</t>
  </si>
  <si>
    <t>3.1.2.4</t>
  </si>
  <si>
    <t>Parengti ir įgyvendinti Neries upės ir jos pakrančių kompleksinio sutvarkymo projektą</t>
  </si>
  <si>
    <t>a) Parengti projektą(us), išlaikant Neries pakrančių visuomeninę – bendrojo naudojimo paskirtį [2010–2012 m.];
b) Įgyvendinti projekte numatytas priemones [2013–2020 m.];
c) Skatinti turistinę, pramoginę ir viešojo susisiekimo laivybą Neries upe.</t>
  </si>
  <si>
    <t>3.1.2.5</t>
  </si>
  <si>
    <t>Parengti ir įgyvendinti vandens telkinių pakrančių kompleksinio sutvarkymo projektus</t>
  </si>
  <si>
    <t>a) Parengti vandens telkinių pakrančių tvarkymo strategiją [2010–2012 m.];
b) Sutvarkyti Vilnios, Vokės, kitų upių, ežerų ir tvenkinių pakrantes (išvalyti nuo menkaverčių statinių, želdinių, tvarkyti eroduojančius šlaitus) [2013–2020 m.].</t>
  </si>
  <si>
    <t>3.1.2.6</t>
  </si>
  <si>
    <t>Užtikrinti Vilniaus miesto unikalų stilių, siekiant išlaikyti savitą mažąją architektūrą, kokybišką negausią išorinę vaizdinę reklamą</t>
  </si>
  <si>
    <t>Parengti mažosios architektūros objektų įrengimo vietų schemas, įamžinimo ženklų ir paminklų reglamentus, miesto objektų dekoratyvinio apšvietimo programą, pagrindinių miesto teritorijų išorinės vaizdinės reklamos sklaidos schemas, vizualinės informacinės sistemos sklaidos projektus ir inicijuoti jų įgyvendinimą.</t>
  </si>
  <si>
    <t>Už tikslo įgyvendinimą atsakingas Miesto ūkio ir transporto dep.</t>
  </si>
  <si>
    <t>1.6.</t>
  </si>
  <si>
    <t>1.6.1.</t>
  </si>
  <si>
    <t>1.6.1.1</t>
  </si>
  <si>
    <t>Vykdyti gyvenamojo būsto modernizavimą</t>
  </si>
  <si>
    <t>VšĮ „Atnaujinkime miestą“, Seniūnijos, UAB "Vilniaus miesto būstas"</t>
  </si>
  <si>
    <t>1.6.1.2</t>
  </si>
  <si>
    <t>Pagerinti daugiabučių namų administravimą ir aplinkos priežiūrą</t>
  </si>
  <si>
    <t xml:space="preserve">5 programa </t>
  </si>
  <si>
    <t>3.2.</t>
  </si>
  <si>
    <t>3.2.1.</t>
  </si>
  <si>
    <t>3.2.1.1</t>
  </si>
  <si>
    <t>Parengti miesto aprūpinimo vandeniu ir ūkinių nuotekų šalinimo specialųjį planą su hidrauliniais skaičiavimais</t>
  </si>
  <si>
    <t>Parengti specialųjį planą.</t>
  </si>
  <si>
    <t>15 programa</t>
  </si>
  <si>
    <t>3.2.1.2</t>
  </si>
  <si>
    <t>Parengti miesto paviršinių nuotekų tvarkymo specialųjį planą ir jį įgyvendinti</t>
  </si>
  <si>
    <t>a) Parengti specialųjį planą [2011–2012 m.].
b) Įgyvendinti plane numatytas priemones [2013–2015 m.].</t>
  </si>
  <si>
    <t>3.2.1.3</t>
  </si>
  <si>
    <t>Pastatyti geležies ir mangano šalinimo iš geriamojo vandens įrenginius, atnaujinti ir pertvarkyti paruošto vandens tiekimo tinklus</t>
  </si>
  <si>
    <t xml:space="preserve">Pastatyti geležies ir mangano šalinimo iš geriamojo vandens įrenginius ir atlikti vandenviečių rekonstrukciją:
1) Grigiškių [2011–2012 m.];
2) Salininkų [2011–2012 m.];
3) Trakų Vokės [2012–2013 m.];
4) Daniliškių [2012–2013 m.];
5) Bukčių [2011–2013 m.];
6) Žemųjų Panerių [2013–2014 m.];
7) Vingio parko [2015–2016 m.];
8) Naujosios Vilnios [2014–2015 m.].
</t>
  </si>
  <si>
    <t>2011–2016</t>
  </si>
  <si>
    <t>3.2.1.4</t>
  </si>
  <si>
    <t>Modernizuoti ir pertvarkyti vandentiekio ir nuotekų energetinį ūkį</t>
  </si>
  <si>
    <t xml:space="preserve">Modernizuoti ir pertvarkyti vandentiekio ir nuotekų energetinį ūkį:
a) Renovuoti vandentiekio tinklus, pakeisti uždaromąją armatūrą ir gaisrinius hidrantus [2010–2020 m.];
b) Naikinti vandentiekos kolonėles ir nuotekų išsėmimo duobes [2011–2020 m.];
c) Naikinti vandens vežiojimo taškus [2013–2020 m.];
d) Renovuoti nuotekų tinklą (pirmiausia senuosiuose mikrorajonuose)
[2010–2020 m.];
e) Rekonstruoti nuotekų diukerius [2011–2016 m.];
f) Rekonstruoti nuotekų siurblines [2010–2015 m.].
</t>
  </si>
  <si>
    <t>3.2.1.5</t>
  </si>
  <si>
    <t>Atnaujinti vandens tiekimo magistralinius tinklus</t>
  </si>
  <si>
    <t>Atnaujinti vandens tiekimo magistralinius tinklus:
a) Antakalnio;
b) Žirmūnų;
c) Žvėryno;
d) Naujininkų.</t>
  </si>
  <si>
    <t>3.2.1.6</t>
  </si>
  <si>
    <t>Inicijuoti vandentiekio ir nuotekų tinklų statybą mažaaukštės gyvenamosios statybos rajonuose</t>
  </si>
  <si>
    <t xml:space="preserve">Inicijuoti vandentiekio ir nuotekų tinklų statybą mažaaukštės gyvenamosios statybos rajonuose:
a) Tarandėje ir Balsiuose [2010 m.];
b) Kairėnuose–Galgiuose, Naujojoje Vilnioje, Pavilnyje (Džiaugsmo g.) [2010–2011 m.];
c) Grigiškėse, Salininkuose, Santariškėse, Visoriuose, Buivydiškėse, Avižienių sen. (Ažubalių, Klevinės, Rasteniškių ir Bendorių prijungimas prie Vilniaus m. tinklų) [2010–2011 m.];
d) Trakų Vokėje, Antavilių gyv. ir J. Biliūno g., Daniliškėse, Kuprioniškėse, SB „Šeškinė“, Pagiriuose, Pilaitėje (šiaurinėje dalyje), Liepkalnio raj., Didžiuosiuose Gulbinuose [2010–2013 m.].
</t>
  </si>
  <si>
    <t>3.2.1.7</t>
  </si>
  <si>
    <t>Modernizuoti, atnaujinti ir pertvarkyti Vilniaus miesto nuotekų valyklą ir pastatyti dumblo aikšteles</t>
  </si>
  <si>
    <t>Rekonstruoti antrinius nusodintuvus, įrengti dumblo apdorojimo įrenginius.</t>
  </si>
  <si>
    <t>Įrengti dumblo tankintuvai,  termohidrolizės įrenginiai, pūdytuvai,  sausinimo ir dumblo džiovinimo įranga, generatoriai.</t>
  </si>
  <si>
    <t>3.2.1.8</t>
  </si>
  <si>
    <t>Renovuoti ir rekonstruoti esamus Vilniaus miesto paviršinių nuotekų įrenginius, plėsti jų tinklą naujose teritorijose</t>
  </si>
  <si>
    <t xml:space="preserve">a) Renovuoti ir rekonstruoti esamą Vilniaus miesto paviršinių nuotekų tinklą, plėsti šį tinklą naujose teritorijose, rekonstruoti ir modernizuoti paviršinių nuotekų išleistuvus, tam panaudojant automatizuoto duomenų nuskaitymo ir perdavimo technologijas;
b) Pagal patvirtintą specialųjį planą išplėsti paviršinių nuotekų valymo įrenginių tinklą ir rekonstruoti esamus valymo įrenginius, taip užtikrinant efektyvesnį jų panaudojimą.
</t>
  </si>
  <si>
    <t>UAB „Grinda“</t>
  </si>
  <si>
    <t>3.2.1.9</t>
  </si>
  <si>
    <t>Užtikrinti individualių nuotekų šalinimo įrenginių priežiūrą ir kontrolę</t>
  </si>
  <si>
    <t>a) Parengti individualių nuotekų šalinimo įrenginių priežiūros ir kontrolės tvarką [2010–2011 m.];
b) Įgyvendinti tvarkoje numatytas priemones [2011–2020 m.].</t>
  </si>
  <si>
    <t>Kaupiama duomenų bazė apie nuotekų turėtojus. Vadovaujantis duomenų baze, vykdoma individualių nuotekų šalinimo įrenginių inventorizacija.</t>
  </si>
  <si>
    <t>Atliekama nuotekų šalinimo įrenginių inventorizacija, parengta ir pasirašyta sutartis tarp UAB "Vilniaus vandenų" ir nuotekų vežėjų. Kaupiama duomenų bazė apie nuotekų tvarkymą.</t>
  </si>
  <si>
    <t>3.2.2.</t>
  </si>
  <si>
    <t>3.2.2.1</t>
  </si>
  <si>
    <t>Parengti alternatyvių energijos išteklių panaudojimo galimybių studiją</t>
  </si>
  <si>
    <t>Parengti alternatyvių energijos išteklių (vandens, vėjo, saulės energijos, komunalinių atliekų ar vandenvalos dumblo) panaudojimo galimybių studiją.</t>
  </si>
  <si>
    <t xml:space="preserve">Atliktas atsinaujinančių išteklių energijos naudojimo potencialo Vilniaus miesto savivaldybės teritorijoje įvertinimas. </t>
  </si>
  <si>
    <t>Atliktas atsinaujinančių išteklių energijos naudojimo potencialo Vilniaus miesto savivaldybės teritorijoje įvertinimas:
a) įvertintas prie centralizuotų šilumos tinklų prijungtų pastatų energinio naudingumo mastas, suformuota gyvenamųjų namų geoduomenų bazė su energetiniais rodikliais;
b) reguliariai atnaujinama ir teikiama informacija apie pastatų energetinį šiliminį reitingą.</t>
  </si>
  <si>
    <t>3.2.2.2</t>
  </si>
  <si>
    <t>Modernizuoti Vilniaus elektrinę ir rajonines (vietines) katilines</t>
  </si>
  <si>
    <t xml:space="preserve">Modernizuoti Vilniaus elektrinę ir rajonines (vietines) katilines:
a) Modernizuoti Vilniaus elektrinę (VE–2 ir VE–3), įrengiant NOx mažinimo priemones, rekonstruojant katilus biokuro deginimui [2011–2015 m.];
b) Modernizuoti Naujosios Vilnios RK-2, įrengiant du biokuro vandens šildymo katilus [2010–2011 m.];
c) Sumontuoti kondensacinius ekonomaizerius vandens šildymo katilams Trakų Vokės ir Salininkų katilinėse [2010].
</t>
  </si>
  <si>
    <t>3.2.2.3</t>
  </si>
  <si>
    <t>Rekonstruoti grupinius šilumos punktus su grupiniais karšto vandens boileriais</t>
  </si>
  <si>
    <t>Įgyvendinti grupinių šilumos punktų su grupiniais karšto vandens boileriais rekonstrukciją.</t>
  </si>
  <si>
    <t>3.2.2.4</t>
  </si>
  <si>
    <t>Atnaujinti ir plėsti šilumos vamzdynus nuo elektrinių ir katilinių iki vartotojų</t>
  </si>
  <si>
    <t>Atnaujinti šilumos vamzdynus nuo elektrinių ir katilinių iki vartotojų, plėsti juos teritorijose, nustatytose specialiuose planuose.</t>
  </si>
  <si>
    <t>3.2.2.5</t>
  </si>
  <si>
    <t>Pertvarkyti 110 KW elektros tiekimo sistemą</t>
  </si>
  <si>
    <t xml:space="preserve">Pertvarkyti 110 KW elektros tiekimo sistemą:
a) Modernizuoti esamas 110/10 KW pastotes;
b) Keisti 110 KW antžemines elektros linijas į kabelines;
c) Statyti Šnipiškių, Paupio, Kuprioniškių ir Buivydiškių 110/10 KW elektros pastotes ir jas aprūpinančius kabelius.
</t>
  </si>
  <si>
    <t>Įgyvendinamas projektas "110 kV orinės elektros perdavimo linijos pakeitimas kabeline nuo L. Asanavičiūtės g. iki Ozo g."</t>
  </si>
  <si>
    <t>110 kV orinės elektros perdavimo linijos keičiamos kabelinėmis</t>
  </si>
  <si>
    <t>3.3.</t>
  </si>
  <si>
    <t>TIKSLAS. Darni miesto susisiekimo sistemos plėtra (Miesto ūkio ir transporto departamentas)</t>
  </si>
  <si>
    <t>3.3.1.</t>
  </si>
  <si>
    <t>UŽDAVINYS. Didinti gyventojų mobilumą visuomeniniu ir bevarikliu transportu (Miesto ūkio ir transporto departamentas)</t>
  </si>
  <si>
    <t>3.3.1.1</t>
  </si>
  <si>
    <t>Gerinti VT administravimą, valdymą ir kontrolę</t>
  </si>
  <si>
    <t xml:space="preserve">a) Gerinti VT administravimą, valdymą ir kontrolę, vengiant funkcijų dubliavimosi tarp esamų institucijų;
b) Vykdyti VT reformą, liberalizuojant šio sektoriaus darbą;
c) Aktyviai dalyvauti CIVITAS (Europos Komisijos demonstravimo ir mokslinių tyrimų ekologiško miesto transporto srityje) programoje;
d) Koordinuoti visų rūšių keleivinio VT unifikuotą miesto ir priemiesčių (autobusų, traukinių) maršrutinį tinklą ir eismo tvarkaraščius, pagerinti bendrą informacinę sistemą;
e) Užtikrinti nuolatinę VT keleivių srautų stebėseną, transporto priemonių užpildymą formuojant pirminį duomenų banką;
f) Į vieningą VT susisiekimo sistemą integruoti maršrutinius taksi maršrutinius autobusus ir užtikrinti jų darbą rinkos sąlygomis;
</t>
  </si>
  <si>
    <t>SĮ „Susisiekimo paslaugos“</t>
  </si>
  <si>
    <t xml:space="preserve">2015-09-15 Administracijos direktoriaus įsakymas Nr.30-3076 (organizuoti dviračių takų tinklo planavimą, organizuoti viešojo transporto stotelių infrastruktūros (kelio ženklų „Stotelė“, „Taksi stotelė“, viešojo transporto laukimo paviljonų ir suoliukų) priežiūrą ir plėtrą. </t>
  </si>
  <si>
    <t>3.3.1.2</t>
  </si>
  <si>
    <t>Sukurti ir įgyvendinti miesto greitojo susisiekimo maršrutinį tinklą</t>
  </si>
  <si>
    <t xml:space="preserve">a) Įdiegti esamoms transporto rūšims greitojo eismo maršrutinį tinklą, panaudojant esamas ir formuojant naujas VT eismo juostas, įgyvendinant prioritetines eismo sąlygas sankryžose;
b) Parengti Vilniaus miesto specialųjį planą, nustatant galimybes naujos greitojo susisiekimo (atskiro arba dalinio eismo pirmumo) transporto rūšies įvedimui į miesto VT sistemą;
c) Pradėti įgyvendinti naujos greitojo susisiekimo (atskiro arba dalinio eismo pirmumo) VT rūšies įvedimą į miesto VT sistemą, esant ekonominiam pagrindimui ir BP pakeitimui (jeigu to reikia).
</t>
  </si>
  <si>
    <t>3.3.1.3</t>
  </si>
  <si>
    <t>Optimizuoti ir užtikrinti miesto visuomeninio transporto maršrutinio tinklo plėtrą ir modernizavimą</t>
  </si>
  <si>
    <t xml:space="preserve">a) Atlikti miesto VT maršrutų ir eismo grafikų korektūrą pagal 2010 m. miesto keleivių srautų tyrimus, įvertinant naujai formuojamą greito susisiekimo VT tinklą;
b) Suprojektuoti ir įgyvendinti miesto šiaurinės dalies troleibusų kontaktinio tinklo plėtrą pagal Vilniaus BP sprendinius, įvesti papildomus maršrutus naujai urbanizuojamuose miesto rajonuose;
c) Įrengti VT terminalą šiaurinėje miesto dalyje – Fabijoniškėse – miesto ir priemiesčio keleivių aptarnavimui sumažinant esamos Autobusų stoties trauką;
d) Atnaujinti VT parkus naujomis ekologiškomis, pritaikytomis neįgaliųjų pervežimui transporto priemonėmis.
</t>
  </si>
  <si>
    <t>3.3.1.4</t>
  </si>
  <si>
    <t>Sudaryti palankias eismo sąlygas dviratininkų, pėsčiųjų ir neįgaliųjų eismui</t>
  </si>
  <si>
    <t xml:space="preserve">a) Užbaigti tarptautinę dviračių trasą „Eurovelo“, įrengti kitas kokybiškas dviračių trasas / takus Vilniaus miesto teritorijoje (pagal patvirtintą dviračių trasų / takų schemą);
b) Suprojektuoti ir įrengti pėsčiųjų zonas ir trasas miesto centrinėje dalyje, integruojant į jas Gedimino pr., Pilies, Vokiečių, Vilniaus, Aušros Vartų gatves ir Stoties, Rotušės, Europos, Arkikatedros aikštes;
c) Įrengti B &amp; R (Bike &amp; Ride) aikšteles transporto mazguose;
d) Sudaryti sąlygas veloparkų kūrimuisi, kuriuose būtų teikiamos dviračių parkavimo (ir saugojimo), remonto, dviračių nuomos ir kitos aptarnavimo paslaugos.
</t>
  </si>
  <si>
    <t>3.3.1.5</t>
  </si>
  <si>
    <t>Pritaikyti susisiekimo infrastruktūrą ŽSP (žmonėms su specialiaisiais poreikiais)</t>
  </si>
  <si>
    <t xml:space="preserve">a) Plėsti taktilinių paviršių ir informavimo priemonių (miesto žemėlapių ir kt.) tinklą;
b) Pritaikyti namų aplinką ir transporto infrastruktūrą visų socialinių grupių poreikiams (neįgaliesiems, senyvo amžiaus žmonėms, mamoms su vaikais ir pan.);
c) Skatinti transporto priemonių, skirtų ŽSP, plėtrą (VT, taksi);
d) Įdiegti DRT (užsakomojo transporto) sistemas, teikti paratransporto paslaugas;
e) Gerinti keleivių informavimo sistemą, įdiegiant savitarnos infokioskus ir infolinijas (su liečiamaisiais ekranais, Brailio rašto funkcija, paprastu ir intuityviu meniu).
f) Mokyti viešojo transporto vairuotojus teikti paslaugas žmonėms su specialiaisiais poreikiais.
</t>
  </si>
  <si>
    <t>3.3.1.6</t>
  </si>
  <si>
    <t>Skatinti elektromobilių ir kitų netaršių bei efektyviai energiją naudojančių transporto priemonių įsigijimą ir naudojimą</t>
  </si>
  <si>
    <t>a) Sukurti bandomąjį elektromobilių baterijų įkrovimo ir keitimo infrastruktūros tinklą [2011–2015 m.];
b) Numatyti ekonomines bei kitokio pobūdžio elektromobilių rinkos plėtros skatinimo priemones.</t>
  </si>
  <si>
    <t xml:space="preserve">Kartu su Savivaldybės įmone „Vilniaus planas“  parengta Vilniaus miesto kompleksinių parkavimo aikštelių sklaidos schema, numatant galimybes įrengti elektromobilių krovos taškus bei dalijimosi automobiliu (car sharing), dviračiu (bike ride) paslaugas;   </t>
  </si>
  <si>
    <t>3.3.1.7</t>
  </si>
  <si>
    <t>Siekti efektyvaus mobilumo mieste valdymo ir užtikrinti elgsenos pokyčių formavimą</t>
  </si>
  <si>
    <t>3.3.2.</t>
  </si>
  <si>
    <t>UŽDAVINYS.  Plėtoti susisiekimo infrastruktūros tinklą (Miesto ūkio ir transporto departamentas)</t>
  </si>
  <si>
    <t>3.3.2.1</t>
  </si>
  <si>
    <t>Užbaigti formuoti miesto greitojo eismo karkasą svarbių miestui ir užmiesčiui transporto ryšių realizavimui</t>
  </si>
  <si>
    <t>3.3.2.2</t>
  </si>
  <si>
    <t>Didinti susisiekimo infrastruktūros tinklo rišlumą ir tankį, tęstinumo principu mažinant bendrą tinklo perkrovą</t>
  </si>
  <si>
    <t>3.3.2.3</t>
  </si>
  <si>
    <t>Modernizuoti ir plėsti gatvių apšvietimo tinklą</t>
  </si>
  <si>
    <t>a) Gatvių apšvietimo elektros tinklų modernizavimas;
b) Gatvių apšvietimo elektros tinklų plėtra ir rekonstrukcija.</t>
  </si>
  <si>
    <t>3.3.3.</t>
  </si>
  <si>
    <t>UŽDAVINYS.  Mažinti neigiamas transporto eismo pasekmes aplinkai (Miesto ūkio ir transporto departamentas)</t>
  </si>
  <si>
    <t>3.3.3.1</t>
  </si>
  <si>
    <t>Parengti ir įgyvendinti tvaraus miesto transporto planus</t>
  </si>
  <si>
    <t>Parengti ir įgyvendinti tvaraus miesto transporto planus, siekiant pagerinti gyvenimo kokybę ir pritaikyti infrastruktūrą visoms socialinėms grupėms, ypač riboto judrumo gyventojams (atsižvelgiant į saugą ir saugumą, galimybę naudotis prekėmis bei paslaugomis, oro taršą, triukšmą, šiltnamio efektą sukeliančių dujų emisijas ir energijos suvartojimą, žemės naudojimą, apimant keleivių ir krovinių vežimą bei visas transporto rūšis).</t>
  </si>
  <si>
    <t>3.3.3.2</t>
  </si>
  <si>
    <t>Mažinti „juodųjų dėmių“ skaičių Vilniaus miesto teritorijoje</t>
  </si>
  <si>
    <t xml:space="preserve">a) Vykdyti kasmetinį įskaitinių eismo įvykių auditą, fiksuojant taikomų priemonių efektyvumą;
b) Patvirtinti Vilniaus miesto saugaus eismo programą ir vykdyti joje numatytas saugaus eismo priemones, ypatingą dėmesį skiriant pėsčiųjų perėjoms ir VT stotelėms;
c) Siekti, kad Vilniaus miesto saugaus eismo programa būtų integruota į Lietuvos valstybinę Saugaus eismo programą ir šalies saugaus eismo klausimai būtų sprendžiami kompleksiškai;
d) Siekti pakeisti esamą kelių klasifikaciją, pagal kurią visos gatvės yra priskiriamos vietinės reikšmės kelių kategorijai, ir parengti gatvių projektavimo normas;
e) Organizuoti eismo saugumo akcijas ir projektus „Apsaugok mane“, „Diena be automobilio“, „Judrioji savaitė“ ir pan.
</t>
  </si>
  <si>
    <t>3.3.3.3</t>
  </si>
  <si>
    <t>Tobulinti ir plėsti automatizuoto valdymo reguliavimo sistemą</t>
  </si>
  <si>
    <t xml:space="preserve">a) Plėsti koordinuoto eismo zonas, į esamą bendrą sistemą pajungiant problemines eismo laidumui ir saugumui sankryžas ir pėsčiųjų perėjas;
b) Parengti Vilniaus miesto eismo organizavimo projektą, formuoti transporto eismo duomenų bazę eismo pokyčių modeliavimui, sankryžų techninių parametrų gerinimui ir informacinės sistemos tobulinimui;
c) Plėsti greičio matavimo postų skaičių avaringiausiose miesto gatvių atkarpose;
d) Riboti sunkiojo tranzitinio transporto eismą miesto centrinėje dalyje ir gyvenamuosiuose rajonuose, nukreipiant jį į formuojamą pagrindinį gatvių karkasą;
e) Sukurti negabaritinių krovinių vežimo leidimų išdavimo sistemos duomenų bazę ir ją integruoti į valstybės duomenų bazę.
</t>
  </si>
  <si>
    <t>3.3.3.4</t>
  </si>
  <si>
    <t>Didinti automobilių stovėjimo vietų skaičių</t>
  </si>
  <si>
    <t xml:space="preserve">a) Suprojektuoti ir įrengti trūkstamą automobilių vietų skaičių miesto gyvenamuosiuose daugiaaukščiuose rajonuose;
b) Plėsti mokamų automobilių stovėjimo vietų skaičių miesto centrinėje dalyje ir jos prieigose (išskyrus senamiesčio teritoriją), didinti jų apyvartą;
c) Diegti miesto VT galiniuose žieduose automobilių stovėjimo aikšteles, skirtas P &amp; R (Park &amp; Ride) sistemai realizuoti;
d) Įtraukti galimybių studijos „Automobilių stovėjimo vietų skaičiaus padidinimas gyvenamuosiuose Vilniaus rajonuose“ rekomendacijas ir siūlomus sprendinius į aktualią rengiamą projektinę dokumentaciją.
</t>
  </si>
  <si>
    <t>Miesto plėtros departamentas, SĮ „Susisiekimo paslaugos“</t>
  </si>
  <si>
    <t>3.3.3.5</t>
  </si>
  <si>
    <t>Mažinti oro užterštumo ir triukšmo nuo transporto eismo poveikį</t>
  </si>
  <si>
    <t>a) Taikyti lanksčius transporto eismo apribojimus laibiausiai užterštose miesto vietose pagal oro taršos žemėlapius;
b) Taikyti technines triukšmą mažinančių priemonių leistinas normas viršijančiose teritorijose pagal miesto triukšmo žemėlapius;
c) Informuoti visuomenę apie užterštumo lygį Vilniaus miesto rajonuose;
d) Inicijuoti sprendimą dėl naujo oro uosto tako statybos reikalingumo ir taršos sumažinimo virš gyvenamųjų rajonų.</t>
  </si>
  <si>
    <t>Tarptautinio bendradarbiavimo taryba panaikinta  2010 metais todėl jokie projektai nevykdomi.</t>
  </si>
  <si>
    <t>2.4.</t>
  </si>
  <si>
    <t>2.4.1.</t>
  </si>
  <si>
    <t>2.4.1.1</t>
  </si>
  <si>
    <t>Siekti lyderystės tarptautinių organizacijų valdymo struktūrose</t>
  </si>
  <si>
    <t>a) Siekti pirmininkavimo ES šalių sostinių sąjungai;
b) Siekti pirmininkavimo Baltijos Metropolių iniciatyvai;
c) Siekti pirmininkavimo EUROCITIES organizacijai.</t>
  </si>
  <si>
    <t>2.4.1.2</t>
  </si>
  <si>
    <t>Geriau išnaudoti ES tarpusavyje bendradarbiau-jančių (susigiminiavusių) miestų programos galimybes</t>
  </si>
  <si>
    <t>a) Parengti dvišalio bendradarbiavimo strategiją;
b) Įgyvendinti į dvišalį bendradarbiavimą orientuotas programas.</t>
  </si>
  <si>
    <t>2.4.1.3</t>
  </si>
  <si>
    <t>Vykdyti tarptautines iniciatyvas Vilniaus miesto ir kitų regionų sąlyčio plėtotei</t>
  </si>
  <si>
    <t>a) Aktyviai dalyvauti bendruose projektuose;
b) Organizuoti Vilniuje tarptautinių organizacijų ir miestų tinklų renginius.</t>
  </si>
  <si>
    <t>2.4.1.4</t>
  </si>
  <si>
    <t>Ieškoti galimybių bendradarbiauti su naujais potencialiais miestais– partneriais</t>
  </si>
  <si>
    <t>Atsižvelgus į miesto poreikius inicijuoti bendradarbiavimą su naujais miestais–partneriais.</t>
  </si>
  <si>
    <t>Nagrinėjami potencialių miestų partnerių siūlymai dėl bendradarbiavimo, inicijuojamas bendradarbiavimas su kitais partneriais</t>
  </si>
  <si>
    <t>2.4.2.</t>
  </si>
  <si>
    <t>2.4.2.1</t>
  </si>
  <si>
    <t>2.4.2.2</t>
  </si>
  <si>
    <t>Skatinti kitų šalių kultūrų pažinimą ir skleisti Vilniaus kultūrą užsienyje</t>
  </si>
  <si>
    <t>a) Koordinuoti Vilniaus kultūrą užsienio miestuose pristatančių renginių organizavimą;
b) Koordinuoti ir inicijuoti užsienio šalių miestų kultūros pristatymo renginius Vilniuje.</t>
  </si>
  <si>
    <t>2.4.2.3</t>
  </si>
  <si>
    <t>Vykdyti Vilniaus miesto reklamines kampanijas</t>
  </si>
  <si>
    <t>Vykdyti Vilniaus miesto reklamines kampanijas, atsižvelgiant į rinkų prioritetus.</t>
  </si>
  <si>
    <t>E. miesto departamentas</t>
  </si>
  <si>
    <t xml:space="preserve">a) Kurti ir įgyvendinti darnaus judumo mieste planus, apimančius krovinių ir keleivių transportą mieste ir priemiesčiuose;
b) Užtikrinti tikslią ir pakankamą informaciją apie asmeninio automobilio alternatyvas (ėjimą, dviračius, VT, motociklus ir mopedus);
c) Ugdyti aplinkai mažiau kenksmingus vairavimo įpročius (eko-vairavimą), diegti elektroninės pagalbos vairuotojui sistemas;
d) Skatinti taupesnį naudojimąsi automobiliais (pvz. car-sharing, car-pooling) ir sudaryti sąlygas „menamam mobilumui“ (nuotoliniam darbui, nuotoliniam pirkimui ir pan.);
e) Rengti švietimo, mokymo ir sąmoninimo kampanijas, skatinančias naujos judumo mieste kultūros ugdymą.
</t>
  </si>
  <si>
    <t>3.4.</t>
  </si>
  <si>
    <t>3.4.1.</t>
  </si>
  <si>
    <t>3.4.1.1</t>
  </si>
  <si>
    <t>Vykdyti aplinkos triukšmo kartografavimą ir diegti triukšmo prevencijos priemones</t>
  </si>
  <si>
    <t xml:space="preserve">a) Vykdyti mobilių triukšmo šaltinių pagal transporto rūšis stebėseną ir kartografavimą;
b) Atlikti stacionarių triukšmo šaltinių kartografavimą;
c) Modeliuoti triukšmo sklaidą ir rengti žemėlapius;
d) Planuoti ir įgyvendinti triukšmo prevenciją ir tyliąsias zonas.
</t>
  </si>
  <si>
    <t>3.4.1.2</t>
  </si>
  <si>
    <t>Operatyviai vertinti ir prognozuoti oro užterštumo lygius ir pavojus</t>
  </si>
  <si>
    <t>a) Tobulinti Vilniaus miesto oro užterštumo modeliavimą ir prognozavimą;
b) Įrengti skaitmeninius oro užterštumo žemėlapius;
c) Planuoti oro taršos prevencijos ir mažinimo priemones.</t>
  </si>
  <si>
    <t>3.4.1.3</t>
  </si>
  <si>
    <t>Gerinti geriamojo vandens stebėseną ir kokybę</t>
  </si>
  <si>
    <t>a) Tobulinti geriamojo vandens kokybės stebėseną;
b) Kaupti informaciją apie necentralizuotai naudojamo vandens įrenginius ir kokybę;
c) Gerinti sanitarinių apsaugos zonų prevenciją ir jos veiklų reglamentavimą.</t>
  </si>
  <si>
    <t>3.4.1.4</t>
  </si>
  <si>
    <t>Projektuoti triukšmo, oro užterštumo mažinimo ir geriamojo vandens kokybės gerinimo priemones ir organizuoti jų įgyvendinimą</t>
  </si>
  <si>
    <t>a) Projektuoti ir įgyvendinti triukšmo šaltinių ekranavimo ir kitas akustinės taršos ribojimo priemones;
b) Projektuoti ir įgyvendinti oro taršos prevencijos ir mažinimo priemones;
c) Diegti geriamojo vandens kokybės gerinimo priemones.</t>
  </si>
  <si>
    <t>3.4.2.</t>
  </si>
  <si>
    <t>3.4.2.1</t>
  </si>
  <si>
    <t>Stebėti ir gerinti vandens telkinių būklę ir jų aplinką</t>
  </si>
  <si>
    <t xml:space="preserve">Gerinti vandens telkinių būklę, atsižvelgiant į Europos Sąjungos direktyvų ir nacionalinių teisės aktų normas:
a) Atlikti miesto upių, upelių, ežerų, kitų vandens telkinių inventorizavimą;
b) Atlikti miesto upių, upelių, ežerų, kitų vandens telkinių (paviršinių vandenų ir nuosėdų) būklės stebėseną;
c) Nustatyti vandens telkinių apsaugos zonas ir juostas;
d) Parengti priemonių sistemą, kad į atvirus vandens telkinius nepatektų nevalyto vandens.
</t>
  </si>
  <si>
    <t>3.4.2.2</t>
  </si>
  <si>
    <t>Inventorizuoti ir sutvarkyti užterštas teritorijas</t>
  </si>
  <si>
    <t xml:space="preserve">Sutvarkyti užterštas teritorijas, atsižvelgiant į Europos Sąjungos direktyvų ir nacionalinių teisės aktų normas:
a) Vykdyti grunto ir dangų užterštumo stebėseną;
b) Vykdyti užterštų teritorijų kartografavimą ir inventorizavimą;
c) Pagal juridinių aktų reikalavimus parengti priemones užterštų teritorijų ir užteršto grunto tvarkymui, sanavimui.
</t>
  </si>
  <si>
    <t>3.4.2.3</t>
  </si>
  <si>
    <t>Parengti ir įdiegti kraštovaizdžio ir biologinės įvairovės apsaugos priemones</t>
  </si>
  <si>
    <t>a) Vykdyti kraštovaizdžio stebėseną ir kartografavimą;
b) Atlikti biologinės įvairovės stebėseną, kartografavimą.</t>
  </si>
  <si>
    <t>TIKSLAS. Užtikrinta aplinkos apsauga ir efektyvus atliekų tvarkymas (Aplinkos ir energetikos departamentas iki 2015-10-31/ Miesto ūkio ir transporto departamentas nuo 2015-11-01)</t>
  </si>
  <si>
    <t>UŽDAVINYS.  Gerinti atmosferos oro ir geriamojo vandens kokybę, mažinti triukšmą (Aplinkos ir energetikos departamentas iki 2015-10-31/ Miesto ūkio ir transporto departamentas nuo 2015-11-01)</t>
  </si>
  <si>
    <t xml:space="preserve">Vykdoma patvirtinta Vilniaus miesto savivaldybės aplinkos stebėsenos (monitoringo) ir jos informacinės sistemos 2013 - 2016 metų programa. </t>
  </si>
  <si>
    <t xml:space="preserve">Vykdoma patvirtinta Vilniaus miesto savivaldybės aplinkos stebėsenos (monitoringo) ir jos informacinės sistemos 2013 - 2016 metų programa.         </t>
  </si>
  <si>
    <t>Renovuoti ugdymo įstaigų pastatus, statyti priestatus ir kt.</t>
  </si>
  <si>
    <t>Miesto tvarkymo ir aplinkos apsaugos skyrius</t>
  </si>
  <si>
    <t>Padidinti pastatų ūkio valdymo veiklų efektyvumą</t>
  </si>
  <si>
    <t>Atrinktam bandomųjų įstaigų sąrašui centralizuotai pirkti skalbimo paslaugas pagal preliminariąsias sutartis iš specializuotų tiekėjų, optimizuojant ikimokyklinio ugdymo įstaigų už skalbimo veiklą atsakingų etatų skaičių.</t>
  </si>
  <si>
    <t>2015–2019</t>
  </si>
  <si>
    <t>Vykdyti nuolatinę ūkio valdymo išlaidų stebėseną</t>
  </si>
  <si>
    <t xml:space="preserve">Sukurti vieną informacinę sistemą nekilnojamojo turto valdymo stebėsenai, kurioje būtų sistemingai kaupiama informacija apie Vilniaus miesto savivaldybei pavaldžių įstaigų naudojamus pastatus, eksploatacines ir ūkio priežiūros išlaidas, remonto ir rekonstrukcijų darbus, remonto poreikį bei planus. Verslo valdymo ir investicinius sprendimus priimti remiantis sukauptais duomenimis apie turto energetinį ir valdymo efektyvumą.
Pradėti nuolatinę, savalaikę, struktūrizuotą pastatų būklės ir eksploatacinių bei ūkio priežiūros išlaidų stebėseną informacinės sistemos pagrindu bei operatyviai reaguoti į išlaidų pokyčius.
</t>
  </si>
  <si>
    <t>Įgyvendinti 5 pilotinius Vilniaus miesto savivaldybės ugdymo įstaigų pastatų atnaujinimo ESCO modeliu projektus</t>
  </si>
  <si>
    <t>Identifikuoti 5 mažiausiai energetiškai efektyvias ugdymo įstaigas ir renovuoti bandomųjų ugdymo įstaigų (bendrojo ugdymo mokyklų ir neformaliojo ugdymo įstaigų) pastatus taikant ESCO (angl. Energy service company) modelį, pritraukiant privatų kapitalą bei panaudojant  Europos Sąjungos lėšas.</t>
  </si>
  <si>
    <t>[Vilniaus sveiko miesto biuras]
a) Organizuoti vaikų ir jaunimo užimtumą: 
1) rengti vaikų ir jaunimo vasaros dienų stovyklas, išvykas; 
2) organizuoti vaikų ir jaunimo turistines stovyklas; 
3) organizuoti vaikų ir jaunimo stacionarias stovyklas; 
4) steigti vaikų ir jaunimo dienos centrus (bandomasis projektas „Salininkai“).
b) Vykdyti socialinės atskirties mažinimo ir vaikų bei jaunimo užimtumo programas kultūros centruose: 
1) sudaryti sąlygas socialiai remtinų šeimų vaikams dalyvauti būreliuose, klubuose ir kitose veiklose; 
2) organizuoti dienos stovyklas vaikų užimtumui vasaros laikotarpiu; 
3) dalyvauti tarptautiniuose projektuose, seminaruose socialinės atskirties mažinimo klausimais; 
4) integruoti tautinių mažumų vaikus ir jaunimą į kultūros centruose organizuojamą kultūrinę veiklą.</t>
  </si>
  <si>
    <t xml:space="preserve">[Neformaliojo švietimo skyrius]
a) Organizuoti nusikalstamumo prevencijos priemones; 
b) Organizuoti žalingų įpročių prevencijos priemones; 
c) Rengti susijusių programų rėmimo konkursus.
</t>
  </si>
  <si>
    <t>[Vilniaus miesto savivaldybės visuomenės sveikatos biuras]
a) Įvykdyti Vilniaus miesto visuomenės sveikatos priežiūros 2010–2014 metų strategijoje numatytas priemones;
b) Įvykdyti Vilniaus miesto visuomenės sveikatos stebėsenos 2010–2013 metų programoje numatytas priemones.</t>
  </si>
  <si>
    <t>Organizuoti sveikos gyvensenos ir ekologinės informacijos sklaidą</t>
  </si>
  <si>
    <t xml:space="preserve">[Vilniaus sveiko miesto biuras]
a) Organizuoti mokymus ir seminarus;
b) Organizuoti vietos ir tarptautines konferencijas;
c) Organizuoti įvairias akcijas;
d) Rengti laidas; 
e) Skatinti švietėjiškų renginių organizavimą;
f) Informuoti visuomenę apie triukšmo lygį ir pavojus, žalingą oro užterštumo koncentracijas ir pan. </t>
  </si>
  <si>
    <t>Seniunijos</t>
  </si>
  <si>
    <t>[Sveikatos skyrius]
a) Restruktūrizuoti antrinės sveikatos priežiūros institucijas, siekiant optimalaus jų išsidėstymo savivaldybėje (pasinaudojant esamu poliklinikų ir ligoninių tinklu);
b) Pritaikyti pertvarkytų įstaigų infrastruktūrą kokybiškam paslaugų teikimui.</t>
  </si>
  <si>
    <t>[Sveikatos skyrius]
a) Slaugos ligoninėse optimizuoti lovų skaičių, pertvarkant esamas ligonines;
b) Seniūnijų gyventojams užtikrinti ambulatorinių slaugos paslaugų teikimą.</t>
  </si>
  <si>
    <t>[Sveikatos skyrius]
Steigti psichikos dienos stacionarus poliklinikose.</t>
  </si>
  <si>
    <t xml:space="preserve">[Sveikatos skyrius]
Steigti greitosios medicinos pagalbos pastotes nutolusiuose rajonuose.  </t>
  </si>
  <si>
    <t>[Sveikatos skyrius]
a) Atsižvelgiant į būtinybę rekonstruoti ir remontuoti pastatus ir patalpas, pagal galimybes pritaikant infrastruktūrą žmonėms su negalia;
b) Pagal poreikį aprūpinti įstaigas modernia medicinos įranga bei kitomis priemonėmis (pritaikytomis ir žmonėms su įvairia negalia).</t>
  </si>
  <si>
    <t>[Sveikatos skyrius]
a) Gerinti neįgalių vaikų (su raidos sutrikimais) ugdymą;
b) Gerinti sutrikusio vystymosi kūdikių namų materialinę bazę.</t>
  </si>
  <si>
    <t>[Socialinės paramos skyrius]
Grupinio gyvenimo namų vaikams, krizių tarnybos ir laikino apgyvendinimo namų motinoms ir vaikams įkūrimas.</t>
  </si>
  <si>
    <t xml:space="preserve">[Socialinės paramos skyrius]
a) Vietų skaičiaus didinimas nakvynės namuose socialinės rizikos asmenims; 
b) Rizikos šeimų konsultavimas ir socialinių įgūdžių ugdymas; 
c) Socialinių įgūdžių ugdymo ir palaikymo paslaugų vaikams iš socialinės rizikos šeimų organizavimas kiekvienoje seniūnijoje; 
d) Vaikų globos namų paslaugų kokybės gerinimas; 
e) Socialinės globos paslaugų globėjų šeimose netekusiems, tėvų globos vaikams skatinimas, naudojant informavimo priemones, socialines reklamas ir globos pinigus, kaip institucinės globos alternatyvą.
</t>
  </si>
  <si>
    <t>[Socialinės paramos skyrius]
a) Socialinės priežiūros ir dienos socialinės globos paslaugų teikimas asmens namuose; 
b) Socialinių paslaugų teikimas specializuotuose socialinės globos paslaugų centruose;
c) Nustačius ilgalaikės socialinės globos paslaugų poreikį, apgyvendinimas socialinių paslaugų įstaigose.</t>
  </si>
  <si>
    <t>[Socialinės paramos skyrius]
a) Savivaldybės įkurtose socialinių paslaugų įstaigose neįgaliesiems įrengti būtinus liftus, keltuvus;
b) Įsigyti kitą būtiną įrangą žmonių su negalia mobilumui įstaigose užtikrinti.</t>
  </si>
  <si>
    <t>[Socialinės paramos skyrius]
Įrengti interesantų priėmimo erdves, aprūpinti jas informacinių technologijų priemonėmis.</t>
  </si>
  <si>
    <t>Miesto plėtros departamentas, Miesto ūkio ir transporto departamentas</t>
  </si>
  <si>
    <t xml:space="preserve">a) Vykdyti Vilniaus miesto savivaldybės energinio efektyvumo didinimo daugiabučiuose namuose programą;
b) Kurti alternatyvius mechanizmus daugiabučių namų renovacijai (inicijuoti reikiamą teisinę bazę, kompleksiškai planuoti sovietmečiu statytų miegamųjų rajonų atnaujinimą, renovacijai taikyti pažangiausias technologijas (pvz. pasyvaus, aktyvaus namo koncepcijos), didinti energijos vartojimo efektyvumą, kt.).
</t>
  </si>
  <si>
    <t>1.6.1.3</t>
  </si>
  <si>
    <t>Organizuoti gyvenamųjų namų kiemų aplinkos tvarkymą</t>
  </si>
  <si>
    <t>Inicijuoti perplanavimus ir gyventojų dalyvavimą įgyvendinant darbus.</t>
  </si>
  <si>
    <t>1.6.1.4</t>
  </si>
  <si>
    <t>Renovuoti daugiabučių namų teritorijų infrastruktūrą</t>
  </si>
  <si>
    <t>Rengti programas ir nuosekliai renovuoti daugiabučių namų teritorijų infrastruktūrą (vaikų žaidimų aikšteles, želdynus, dangas, suoliukus ir kt.).</t>
  </si>
  <si>
    <t>1.6.1.5</t>
  </si>
  <si>
    <t>Atnaujinti, įrengti kūno kultūros ir sporto aikšteles, sporto įrenginius mikrorajonuose</t>
  </si>
  <si>
    <t>SENIUNIJOS</t>
  </si>
  <si>
    <t>1.6.2.1</t>
  </si>
  <si>
    <t xml:space="preserve">Įgyvendinti vaikų ir jaunimo, senjorų užimtumo, šeimų laisvalaikio projektus bendradarbiaujant su verslo ir nevyriausybinėmis organizacijomis </t>
  </si>
  <si>
    <t>Skatinti verslo organizacijas bendradarbiauti su bendruomenių institucijomis ir NVO, steigiant vaikų ir jaunimo, senjorų užimtumo, šeimų laisvalaikį organizuojančius pramogų centrus.</t>
  </si>
  <si>
    <t>2010–2016</t>
  </si>
  <si>
    <t>1.6.2.2</t>
  </si>
  <si>
    <t>Kurti kūno kultūros, sveikatingumo, pramogų ir laisvalaikio centrus seniūnijose</t>
  </si>
  <si>
    <t>Skatinti naujų kūno kultūros, sveikatingumo, pramogų ir laisvalaikio centrų statybą.</t>
  </si>
  <si>
    <t>Seniūnijos </t>
  </si>
  <si>
    <t>1.6.2.3</t>
  </si>
  <si>
    <t>Kurti bendruomenės centrus (namus) seniūnijose</t>
  </si>
  <si>
    <t>a) Kurti bendruomenės centrus seniūnijose pagal 2006 m. kovo 1 d. Tarybos sprendimą Nr. 1-1068 „Dėl Bendruomenės centrų kūrimo Vilniaus miesto savivaldybės administracijos seniūnijose plano tvirtinimo“;
b) Steigti naujus daugiafunkcinius bendruomenės centrus (namus).</t>
  </si>
  <si>
    <t>Finansų deparatamentas, Miesto ūkio ir transporto departamentas</t>
  </si>
  <si>
    <t>1.6.2.4</t>
  </si>
  <si>
    <t>Skatinti tautinių, etninių, kraštiečių bendrijų, NVO kultūrinę ir intelektinę veiklą</t>
  </si>
  <si>
    <t>Organizuoti kultūrinių ir intelektinių projektų rėmimo konkursus.</t>
  </si>
  <si>
    <t>1.6.2.5</t>
  </si>
  <si>
    <t>Skatinti bendruomenės dalyvavimą planuojant ir teikiant socialines paslaugas</t>
  </si>
  <si>
    <t>1.6.2.6</t>
  </si>
  <si>
    <t>Informuoti ir šviesti miesto bendruomenę apie plėtros planus ir aktualius miesto projektus</t>
  </si>
  <si>
    <t>1.6.2.7</t>
  </si>
  <si>
    <t>Stiprinant socialinę sanglaudą, skatinti bendruomenių socialinių tinklų formavimąsi ir įteisinti kaimynijas</t>
  </si>
  <si>
    <t xml:space="preserve">a) Įkurti plėtros informacinį centrą [2010–2015 m.];
b) Teikti informaciją miesto gyventojams internete [2015–2020 m.];
c) Šviesti bendruomenes miesto plėtros klausimais.
</t>
  </si>
  <si>
    <t>a) Įteisinti kaimynijos sąvoką;
b) Sudaryti sąlygas kaimynijų funkcionavimui, socialiniams ryšiams (viešųjų erdvių kūrimas ir išsaugojimas (puoselėjimas) kaimynijų susibūrimams, bendravimui, t.t.).</t>
  </si>
  <si>
    <t>2.2.4.1.</t>
  </si>
  <si>
    <t>Vilniaus miesto turizmo plėtros studijos priemonių plano 2014–2017 metams įgyvendinimas</t>
  </si>
  <si>
    <t xml:space="preserve">a) Vilniaus miesto konkurencingumo didinimas (kultūros paveldo pritaikymas turizmui,  turizmo infrastruktūros plėtojimas, turizmo sezoniškumo mažinimas, turizmo paslaugų kokybės gerinimas, naujovių diegimas turizmo sektoriuje)
b) efektyvus  rinkodaros priemonių panaudojimas didinant tarptautinį Vilniaus miesto kaip turistinės vietovės žinomumą ir gerinant reputaciją
</t>
  </si>
  <si>
    <t xml:space="preserve">2014–2017 </t>
  </si>
  <si>
    <t>Įgyvendinti Vilniaus miesto komunikacijos ir rinkodaros strategijos įgyvendinimo planuose numatytas programas</t>
  </si>
  <si>
    <t>2.5.1.1.</t>
  </si>
  <si>
    <t>2.5.2.1.</t>
  </si>
  <si>
    <t xml:space="preserve">Pagerinti sąlygas aukštos pridėtinės vertės darbo vietų kūrimui </t>
  </si>
  <si>
    <t>Atnaujinti apleistas  teritorijas, gamtos ir kultūros paveldo erdves miesto tikslinėse teritorijose:
a) padidinti kultūros paveldo objektų patrauklumą  skatinant jų tvarkybą
b) integruoti  Neries upės krantines į aktyvaus poilsio viešąją infrastruktūrą
c) išsaugoti ir integruoti į viešąją infrastruktūrą Neries senvagės teritorijų gamtinį karkasą“</t>
  </si>
  <si>
    <t>Miesto ūkio ir transporto departamentas, Pavilnių ir Verkių regioninių parkų direkcija, Seniūnijos</t>
  </si>
  <si>
    <t>TIKSLAS. Moderni ir patogi miesto inžinerinio aprūpinimo sistema (Miesto ūkio ir transporto departamentas)</t>
  </si>
  <si>
    <t>UŽDAVINYS.  Modernizuoti ir plėtoti vandentiekio, nuotekų sistemas (Miesto ūkio ir transporto departamentas)</t>
  </si>
  <si>
    <t>3.4.3</t>
  </si>
  <si>
    <t>3.4.3.1</t>
  </si>
  <si>
    <t>Tobulinti atliekų tvarkymo valdymą, formuoti aplinkai „draugišką“ atliekų tvarkymo strategiją</t>
  </si>
  <si>
    <t>3.4.3.2</t>
  </si>
  <si>
    <t>Formuoti ir tobulinti atliekų surinkimo ir pirminio rūšiavimo sistemą</t>
  </si>
  <si>
    <t>3.4.3.3</t>
  </si>
  <si>
    <t xml:space="preserve">Formuoti aplinkai „draugišką“ atliekų tvarkymo ir antrinio panaudojimo sistemą </t>
  </si>
  <si>
    <t>3.4.3.4</t>
  </si>
  <si>
    <t>Skatinti asbesto turinčių gaminių (atliekų) šalinimą iš miesto aplinkos</t>
  </si>
  <si>
    <t>Asbesto turinčių gaminių (atliekų) inventorizavimas.</t>
  </si>
  <si>
    <t xml:space="preserve">a) Parengti ir patvirtinti Vilniaus miesto atliekų tvarkymo planą;
b) Vykdyti Vilniaus miesto 2010–2014 m. trumpalaikės veiksmų programos ir Vilniaus miesto 2010–2020 m. ilgalaikės veiksmų programos įgyvendinimo kontrolę;
c) Informuoti ir šviesti visuomenę atliekų surinkimo ir tvarkymo klausimais; 
d) Skatinti  privačias investicijas į atliekų tvarkymo infrastruktūrą. 
</t>
  </si>
  <si>
    <t xml:space="preserve">a) Organizuoti atliekų rūšiavimo gamyklos statybą; 
b) Organizuoti energetinę vertę turinčių atliekų panaudojimą energijos gamybai;
c) Vykdyti uždarytų sąvartynų stebėseną ir priežiūrą.
</t>
  </si>
  <si>
    <t>3.5.1.1.</t>
  </si>
  <si>
    <t xml:space="preserve">2015–2020 </t>
  </si>
  <si>
    <t xml:space="preserve">3.5.2. </t>
  </si>
  <si>
    <t>3.5.2.1.</t>
  </si>
  <si>
    <t>Skatinti aukštos kokybės miesto rajonų kūrimą, urbanistinio augimo galimybę keičiant apleistas teritorijas miesto centrinėje dalyje</t>
  </si>
  <si>
    <t xml:space="preserve">Skatinant tikslinių teritorijų patrauklumą jaunesnio ir vidutinio amžiaus gyventojams:
a) kompleksiškai atnaujinti daugiaaukščio gyvenamojo rajono (Žirmūnų) kvartalą
b) modernizuoti tikslinių teritorijų lopšelių-darželių, bendrojo ugdymo mokyklų erdves;
c) plėtoti gyventojų aprūpinimą kokybišku vandeniu ir nuotekų kanalizavimu tikslinėse ir susietose teritorijose“
</t>
  </si>
  <si>
    <t>Finansų  departamentas</t>
  </si>
  <si>
    <t>Investicinių projektų valdymo skysiu</t>
  </si>
  <si>
    <t>Investicinių projektų valdymo skyrius</t>
  </si>
  <si>
    <t>a) Išgryninti funkcijas tarp Savivaldybės skyrių ir Savivaldybės kuruojamų įstaigų / įmonių;
b) Sukurti ir įgyvendinti investicijų pritraukimo koordinavimo, darbo su investuotojais (projektinis valdymas) sistemas;
c) Išplėsti seniūnijų funkcijas ir galimybes socialinei partnerystei įgyvendinti;
d) Didinti miesto bendruomenių įtraukimą į savivaldą</t>
  </si>
  <si>
    <t xml:space="preserve">Finansuota VšĮ „Vilniaus kino biuras“ veikla.
</t>
  </si>
  <si>
    <t>Vykdyta Vilniaus turizmo informacijos centro veikla.</t>
  </si>
  <si>
    <t xml:space="preserve">Organizuotas konkursas "Vilniaus svetingumas" ir mokymai turizmo paslaugų sferos darbuotojams. </t>
  </si>
  <si>
    <t>Organizuota Baltijos šalių konferencijų turizmo kontaktų mugė "Convene".</t>
  </si>
  <si>
    <t xml:space="preserve">Sukurti bei atnaujinti trys turizmo produktai. </t>
  </si>
  <si>
    <t>Projekto rezultatai: sukurti 4 videofilmai, pristatantys Vilniaus, Trakų ir Kernavės aktyvias pramogas, kultūrinius išteklius, dviračių ir vandens turizmo galimybes; išleisti kultūrinio turizmo galimybes, dviračių ir vandens maršrutus bei aktyvias pramogas Vilniuje, Trakuose ir Kernavėje pristatantys leidiniai (lietuvių, anglų, vokiečių, prancūzų, rusų, lenkų k). Sukurta programėlė mobiliems telefonams, kurioje pristatyti pėsčiųjų, dviračių ir vandens maršrutai.</t>
  </si>
  <si>
    <t>Nevykdytas dėl lėšų ir žmogiškųjų resursų trūkumo</t>
  </si>
  <si>
    <t>UŽDAVINYS.  Skatinti gyvenamojo būsto ir jo aplinkos atnaujinimą bei efektyvų valdymą (Miesto ūkio ir transporto departamentas)</t>
  </si>
  <si>
    <t>TIKSLAS. Kokybiška ir patogi gyvenamojo būsto aplinka (Miesto ūkio ir transporto departamentas)</t>
  </si>
  <si>
    <t xml:space="preserve">Projektinės veiklos ir darbai, apimantys šią sritį, nebuvo vykdyti dėl lėšų trūkumo, tačiau 2016-2017 m., pasinaudojus galima skirti ES aprama, planuojama sukurti ir diegti VMS kokybės ir informacijos saugumo valdymo sistemą. </t>
  </si>
  <si>
    <t xml:space="preserve">7 programa 1 tikslas </t>
  </si>
  <si>
    <t xml:space="preserve">16 programa  </t>
  </si>
  <si>
    <t>Supaprastintas išorinės reklamos vaizdo pakeitimo projektų derinimas ir dalies išorinės reklamos įrengimo leidimų išdavimo paslaugos suteikimas.</t>
  </si>
  <si>
    <t>a) Kasmet atlikti Vilniaus lankytojų apklausas;
b) Nuolat vykdyti Vilniaus turizmo rinkų tyrimus.</t>
  </si>
  <si>
    <t>Miesto plėtros departamentas Miesto ūkio ir transporto departamentas Švietimo, kultūros ir sporto departamentas</t>
  </si>
  <si>
    <t>UŽDAVINYS. Optimizuoti socialinę–demografinę senos statybos gyvenamųjų rajonų struktūrą (tikslinėse teritorijose), didinant jų patrauklumą (Miesto ūkio ir transporto departamentas)</t>
  </si>
  <si>
    <t xml:space="preserve">Atrinktam bandomųjų įstaigų sąrašui centralizuotai pirkti valymo paslaugas pagal preliminariąsias sutartis iš specializuotų tiekėjų, optimizuojant bendrojo ugdymo mokyklų, kultūros ir sporto įstaigų už patalpų valymą atsakingų etatų skaičių. Atrinktam bandomųjų įstaigų sąrašui centralizuotai pirkti elektroninės apsaugos ir reagavimo paslaugas pagal preliminariąsias sutartis iš specializuotų tiekėjų, optimizuojant bendrojo ugdymo mokyklų, kultūros ir sporto įstaigų už patalpų ir teritorijos apsaugą atsakingų etatų skaičių.
Nustatyti darbininko (staliaus, santechniko, šaltkalvio, inžinieriaus) etatų normatyvus, priklausančius nuo įstaigos naudojamo pastato ploto ir įstaigos vaikų arba mokinių skaičiaus.
Tobulinti centralizuotą Vilniaus švietimo, kultūros ir sporto įstaigų patalpų nuomos sistemą, skirtą didinti šių įstaigų nuomos paslaugų teikimo pajamas ir mažinti išlaidas.
</t>
  </si>
  <si>
    <t>Padidinti skalbimo veiklos ikimokyklinėse ugdymo įstaigose kokybę</t>
  </si>
  <si>
    <t>[Socialinės paramos skyrius]
Kartu su NVO išanalizuoti pagalbos būdus, išsiaiškinus geriausią patirtį, teikiant pagalbą šiai grupei asmenų, ją aprašyti ir išbandyti praktikoje, esant poreikiui – inicijuoti teisės aktų pakeitimus.</t>
  </si>
  <si>
    <t>Keisti apleistas ir buvusias pramonės  teritorijas miesto tikslinėse teritorijose:
a) Šnipiškių rajono dalyje sukurti prielaidas naujojo centro augimui
b) Paupio–Paplaujos pramonės rajone sukurti  aukštos kokybės gyvenamąjį rajoną</t>
  </si>
  <si>
    <t>Rinkodaros ir komunikacijos skyrius</t>
  </si>
  <si>
    <t>Renovuota vandentiekio magistralė Dariaus Girėno g. D-400 mm 125 m. Žvėryne, Antakalnyje ir Žirmūnuose vandentiekio tinklai nebuvo renovuojami.</t>
  </si>
  <si>
    <t>a) Inicijuoti ir rengti teisės aktus ir jų pataisas atsižvelgiant į „Komunalinių ir kitų mokesčių už centralizuotai teikiamas paslaugas palankesnio gyventojams apskaičiavimo ir mokėjimo galimybių studijos“ rekomendacijas;
b) Kelti namų ūkio vadybininkų kvalifikaciją, spartinti administratorių skyrimą namams, neįsteigusiems DNSB (prioritetas – labiausiai apleisti namai), siekiant, kad administratoriai kuo greičiau įkurtų bendrijas (2010–2020 m.).</t>
  </si>
  <si>
    <t xml:space="preserve">8 programa
</t>
  </si>
  <si>
    <t xml:space="preserve">13 programa ir10 programa </t>
  </si>
  <si>
    <t>06 programa</t>
  </si>
  <si>
    <t xml:space="preserve">13 programa ir 07 programa </t>
  </si>
  <si>
    <t>11 programa ir 02 programa</t>
  </si>
  <si>
    <t>16 programa ir 17 programa</t>
  </si>
  <si>
    <t xml:space="preserve">a) Plėtoti konteinerinę atliekų surinkimo su pirminio rūšiavimo galimybėmis sistemą;
b) Organizuoti didelių gabaritų atliekų surinkimo aikštelių įrengimą;
c) Plėtoti antrinių žaliavų surinkimo sistemą;
d) Vystyti bioskaidžių atliekų surinkimo sistemą.
</t>
  </si>
  <si>
    <t>Personalo departamentas</t>
  </si>
  <si>
    <t>Renovuota vandentiekio magistralė Dariaus Girėno g. Naujininkuose. Magistralinių vandens tiekimo tinklų atnaujinimas neplanuojamas dėl lėšų stokos.</t>
  </si>
  <si>
    <t>Iš Kelių priežiūros ir plėtros programos lėšų įrengtas 6 gatvių apšvietimas ir 23 pėsčiųjų perėjų kryptinis apšvietimas.</t>
  </si>
  <si>
    <t>3.5.</t>
  </si>
  <si>
    <t>3.5.1.</t>
  </si>
  <si>
    <t>UŽDAVINYS. Skatinti aukštos kokybės miesto rajonų kūrimą, keičiant apleistas ir buvusias pramonės  teritorijas miesto centrinėje dalyje (Miesto plėtros departamentas )</t>
  </si>
  <si>
    <t>Vykdytas</t>
  </si>
  <si>
    <t xml:space="preserve">Tenkinami įvairių amžiaus tarpsnių mokinių poreikiai mokytis nuotoliniu būdu. </t>
  </si>
  <si>
    <t>Įgyvendinama Tarybos 2013 m. gegužės 15 d. sprendimu patvirtinta Vilniaus miesto savivaldybės energinio efektyvumo didinimo daugiabučiuose namuose programa.</t>
  </si>
  <si>
    <t>Kultūros ir Aplinkos ministrai 2012-11-12 įsakymu Nr. ĮV-754/d1-921 patvirtino Vilniaus istorinio centro išskirtinės visuotinės vertės išsaugojimo ir tausojimo planą.</t>
  </si>
  <si>
    <t>a) formuoti ir plėtoti daugiafunkcinius sveikatinimo, švietimo, užimtumo kompleksus
b) plėtoti inovatyvias paslaugas</t>
  </si>
  <si>
    <t xml:space="preserve">Miesto ūkio ir transporto departamentas Švietimo, kultūros ir sporto departamentas Miesto plėtros departamentas Socialinių reikalų ir sveikatos departamentas </t>
  </si>
  <si>
    <t>Pagerinti sąlygas naujų darbo vietų kūrimui, paslaugų sektoriuje atnaujinant apleistas miesto teritorijas, gamtos ir kultūros paveldo erdves</t>
  </si>
  <si>
    <t>a) Užbaigti Vakarinę eismo gatvę nuo Oslo g. iki Ukmergės pl. su skirtingo lygio sankryžomis ir perėjomis;
b) Užbaigti Lazdynų tilto rekonstrukciją, rekonstruoti Oslo ir Gariūnų gatves, įrengti skirtingų lygių Gariūnų–Jočionių g. sankryžą transporto ir pėsčiųjų eismui;
c) Suprojektuoti ir nutiesti Šiaurinę gatvę nuo Vakarinio greitkelio iki Kareivių– Žirmūnų g. sankryžos;
d) Suprojektuoti ir nutiesti Mykolo Lietuvio g. ir rekonstruoti Mokslininkų g. tarp Ukmergės pl. ir Molėtų pl.;
e) Rekonstruoti Geležinio Vilko g. atkarpą tarp Pietario g. ir Gerosios Vilties g.;
f) Nutiesti Pietinį miesto aplinkkelį nuo Kauno pl. iki planuojamo Vaidotų regioninio logistikos centro, nutiesti jungtį su Graičiūno g.</t>
  </si>
  <si>
    <t>a) Nutiesti Kernavės g. ir transporto tiltą tarp Žalgirio g. ir A. Goštauto g.;
b) Įrengti Kernavės–Ozo g. dviejų lygių transporto mazgą;
c) Rekonstruoti Žalgirio g. iki 6 eismo juostų su skirtingo lygio sankryža su Geležinio Vilko g.;
d) Sujungti Pietinį senamiesčio aplinkkelį su Panerių g.;
e) Sujungti Ozo g. su Laisvės pr.;
f) Sujungti Gineitiškių g. su Zamenhofo g.;
g) Rekonstruoti Lukšio g. atkarpą tarp Ulonų g. ir Kalvarijų g. iki 4 eismo juostų;
h) Rekonstruoti Kudirkos–Pamėnkalnio g. sankryžą;</t>
  </si>
  <si>
    <t xml:space="preserve">Plėtoti tikslinių teritorijų gyvenamųjų namų,  socialinės bei inžinerinės infrastruktūros atnaujinimą, </t>
  </si>
  <si>
    <t>Bekontaktė "Vilniečio kortelė" gali būti papildyta bilietų platinimo vietose ir šiuo metu veikiantis "Vilniečio kortelės" papildymas per el. bankininkystę</t>
  </si>
  <si>
    <t>Nevykdytas</t>
  </si>
  <si>
    <t xml:space="preserve">Bendradarbiaujant su kitais Savivaldybės padaliniais Vykdytas visuomenės informavimas apie Savivaldybės veiklą bei informacijos monitoringas. </t>
  </si>
  <si>
    <t>Suplanuota dotacija baigėsi, ir asbesto stogų keitimas Vykdytas tik kaimo vietovėse, o miestiečiams stogų keitimas nebuvo dotuojamas.</t>
  </si>
  <si>
    <t xml:space="preserve">a) Viešinti ir skleisti informaciją apie alternatyvų aplinkos neteršiantį transportą (dviračius, velomobilius ir kt.);                                                                                           b) Rengti informacinius lankstinukus, plakatus, skrajutes ir juos platinti. 
</t>
  </si>
  <si>
    <t>Skaityti veiksmo 1.1.1.10 rezultato aprašymą.</t>
  </si>
  <si>
    <t>Skaityti veiksmo 1.1.1.11 rezultato aprašymą.</t>
  </si>
  <si>
    <t>Skaityti veiksmo 1.1.1.12 rezultato aprašymą.</t>
  </si>
  <si>
    <t>Skaityti veiksmo 1.1.1.9 rezultato aprašymą.</t>
  </si>
  <si>
    <t>Skaityti veiksmo 1.2.2.1 rezultato aprašymą.</t>
  </si>
  <si>
    <t>Skaityti veiksmo 1.2.2.2 rezultato aprašymą.</t>
  </si>
  <si>
    <t>Skaityti veiksmo 1.3.1.6. rezultato aprašymą.</t>
  </si>
  <si>
    <t>Skaityti 1.4.1.3 veiksmo rezultato aprašymą</t>
  </si>
  <si>
    <t xml:space="preserve"> Skaityti 1.4.1.4. veiksmo rezultato aprašymą</t>
  </si>
  <si>
    <t>Skaityti 1.6.1.5. veiksmo rezultato aprašymą</t>
  </si>
  <si>
    <t>Skaityti 2.1.4.1. veiksmo rezultato aprašymą</t>
  </si>
  <si>
    <t>Skaityti 2.1.4.2. veiksmo rezultato aprašymą</t>
  </si>
  <si>
    <t>Skaityti 2.1.4.3. veiksmo rezultato aprašymą</t>
  </si>
  <si>
    <t>Skaityti veiksmo 2.2.1.1. rezultato aprašymą.</t>
  </si>
  <si>
    <t>Skaityti veiksmo 2.2.1.2. rezultato aprašymą.</t>
  </si>
  <si>
    <t>Skaityti veiksmo 2.2.1.3. rezultato aprašymą.</t>
  </si>
  <si>
    <t>Skaityti veiksmo 3.2.1.8. rezultato aprašymą.</t>
  </si>
  <si>
    <t>Skaityti veiksmo 3.2.2.4 rezultato aprašymą.</t>
  </si>
  <si>
    <t>Skaityti veiksmo 3.2.2.2 rezultato aprašymą.</t>
  </si>
  <si>
    <t>Skaityti veiksmo 3.3.3.3. rezultato aprašymą.</t>
  </si>
  <si>
    <t>Skaityti veiksmo 3.3.2.2. rezultato aprašymą.</t>
  </si>
  <si>
    <t>Skaityti veiksmo 3.4.3.2. rezultato aprašymą.</t>
  </si>
  <si>
    <t>Skaityti veiksmo 3.4.3.3. rezultato aprašymą.</t>
  </si>
  <si>
    <t>Skaityti veiksmo 3.4.3.4. rezultato aprašymą.</t>
  </si>
  <si>
    <t>Skaityti veiksmo 3.5.2.1. rezultato aprašymą.</t>
  </si>
  <si>
    <t>Skaityti veiksmo 4.1.1.3. rezultato aprašymą.</t>
  </si>
  <si>
    <t>Skaityti veiksmo 4.1.1.4. rezultato aprašymą.</t>
  </si>
  <si>
    <t>Skaityti veiksmo 4.1.1.7. rezultato aprašymą.</t>
  </si>
  <si>
    <t>Skaityti veiksmo 4.1.2.5. rezultato aprašymą.</t>
  </si>
  <si>
    <t>Skaityti veiksmo 4.1.3.2. rezultato aprašymą.</t>
  </si>
  <si>
    <t>Skaityti veiksmo 4.1.3.3. rezultato aprašymą.</t>
  </si>
  <si>
    <t>Skaityti veiksmo 4.1.3.4. rezultato aprašymą.</t>
  </si>
  <si>
    <t>Skaityti veiksmo 4.1.1.2. rezultato aprašymą.</t>
  </si>
  <si>
    <t>1.5.</t>
  </si>
  <si>
    <t>1.5.1.</t>
  </si>
  <si>
    <t>UŽDAVINYS.  Plėtoti kultūrinę veiklą ir kultūrinius renginius (Švietimo, kultūros ir sporto departamentas)</t>
  </si>
  <si>
    <t>1.5.1.1</t>
  </si>
  <si>
    <t>Skatinti tarptautinių festivalių ir meno renginių kokybišką organizavimą, koordinuoti kultūrines programas</t>
  </si>
  <si>
    <t xml:space="preserve">a) Identifikuoti tarptautiniu mastu konkurencingus kultūros renginius ir suvienyti savivaldybės, valstybės, privačias lėšas kokybiškam jų įgyvendinimui;
b) Užtikrinti tikslingą šių renginių koordinavimą tarptautiniame renginių kontekste (siekiant mažinti turizmo sezoniškumą);
c) Inicijuoti Vilniaus švenčių, mugių, festivalių ir kitų renginių programas;
d) Vykdyti „Vilnius – Europos kultūros sostinė 2009“ programos tęstinius projektus;
e) Skatinti kultūrinių renginių organizavimą, siekiant atgaivinti istorines miesto tradicijas, sukurti Vilniaus cechų ir gildijų atgaivinimo programą. </t>
  </si>
  <si>
    <t>Vykdomas</t>
  </si>
  <si>
    <t>nd</t>
  </si>
  <si>
    <t>9 programa</t>
  </si>
  <si>
    <t>1.5.1.2</t>
  </si>
  <si>
    <t>Plėsti viešųjų bibliotekų paslaugas bendruomenei</t>
  </si>
  <si>
    <t>Siekti, kad viešosios bibliotekos taptų bendruomenės informacijos, kultūros, neformaliojo švietimo ir mokymosi centrais: taikyti mišrią – stacionaraus ir mobilaus aptarnavimo – sistemą, vykdyti skaitymo skatinimo projektus ir t. t.</t>
  </si>
  <si>
    <t>1.5.1.3</t>
  </si>
  <si>
    <t>Plėtoti kūrybinių industrijų sektorių</t>
  </si>
  <si>
    <t xml:space="preserve">a) Skatinti tarpsektorinį bendradarbiavimą;
b) Parengti Kūrybinių industrijų rėmimo strategiją;
c) Sukurti Kūrybinių industrijų verslumo skatinimo planus;
d) Suformuoti Vilniaus Kūrybinių industrijų žemėlapį;
e) Dalyvauti Kūrybinių industrijų patirčių mainų programose;
f) Įgyvendinti projektą ,,Kūrybinės metropolijos“;
g) Rengti ir įgyvendinti tarptautinius Kūrybinių industrijų plėtros projektus.
</t>
  </si>
  <si>
    <t>Parengta Kultūrinių industrijų finansavimo programa. Įgyvendintas projektas ,,Kūrybinės metropolijos“. Parengti du tarptautiniai Kūrybinių industrijų plėtros projektai.</t>
  </si>
  <si>
    <t>1.5.1.4</t>
  </si>
  <si>
    <t>Užtikrinti valstybinių, tradicinių švenčių, etninės kultūros, nematerialaus paveldo tęstinumo tradicijas</t>
  </si>
  <si>
    <t xml:space="preserve">a) Rengti, populiarinti ir siekti kokybiškesnio rezultato, vykdant Valstybės švenčių ir tradicinių miesto švenčių projektus;
b) Užtikrinti etninės kultūros tradicijų tęstinumą, jų puoselėjimą, rengiant festivalius, folkloro renginius;
c) Puoselėti nematerialųjį tautinį paveldą;
d) Skatinti mėgėjų meno kolektyvų veiklą.
</t>
  </si>
  <si>
    <t>1.5.1.5</t>
  </si>
  <si>
    <t>Puoselėti daugiakultūrinį paveldą</t>
  </si>
  <si>
    <t xml:space="preserve">Remti su daugiakultūriniu paveldu susijusias programas, tautinių bendrijų kultūrines iniciatyvas. Skatinti miesto kultūrinio gyvenimo įvairovę, panaudojant čia susitelkusį daugiakultūrinį ir skirtingų šalies regionų žmogiškąjį potencialą.
</t>
  </si>
  <si>
    <t>1.5.1.6</t>
  </si>
  <si>
    <t>Skatinti knygų sklaidos projektus</t>
  </si>
  <si>
    <t>a) Įsteigti „Knygos namus“;
b) Inicijuoti knygų mugių projektus;
c) Rengti biblioterapijos, edukacinės knygrišystės, knygnešių istorijos, knygos ir skaitymo propagavimo programas.</t>
  </si>
  <si>
    <t>1.5.2.</t>
  </si>
  <si>
    <t>1.5.2.1</t>
  </si>
  <si>
    <t>Gerinti kultūros informacijos kaupimo, sisteminimo ir sklaidos veiklą</t>
  </si>
  <si>
    <t xml:space="preserve">a) Išanalizuoti kultūrinės, pramoginės ir edukacinės informacijos poreikį skirtingoms tikslinėms grupėms;
b) Identifikuoti vietas, kur ir kokiomis priemonėmis tikslingiausia šią informaciją skleisti;
c) Sukurti visuomenei prieinamą duomenų bazę apie kultūrines paslaugas;
d) Rengti kultūros informacinius projektus;
e) Skleisti informaciją užsienio miestų partneriams ir tarptautinėms organizacijoms.
</t>
  </si>
  <si>
    <t>1.5.2.2</t>
  </si>
  <si>
    <t>Užtikrinti paramos teikimą projektams edukacijos, kūrybiškumo ir socialinės rizikos grupių integracijos į bendruomenę srityse</t>
  </si>
  <si>
    <t xml:space="preserve">a) Remti kultūrines iniciatyvas, skatinančias socialinės rizikos grupių integravimąsi į bendruomenę, plėsti galimybes lavintis socialiai pažeidžiamoms gyventojų grupėms;
b) Remti kūrybinius projektus;
c) Remti edukacinius projektus;
d) Įtraukti Vilniaus kultūros įstaigas, bendruomenes, visuomenines organizacijas į Vilniaus miesto kultūrines veiklas.
</t>
  </si>
  <si>
    <t>1.5.2.3</t>
  </si>
  <si>
    <t>Stiprinti trišalį bendradarbiavimą (valstybinės institucijos, savivaldybė, visuomenė), koordinuojant kultūrinius projektus</t>
  </si>
  <si>
    <t xml:space="preserve">a) Stiprinti Savivaldybės vaidmenį koordinuojant Vilniuje vykstančius renginius ir festivalius. Sukurti nuolatinio / periodinio komunikavimo ir konsultavimosi / koordinavimo su Kultūros ministerija ir kitais kultūros atstovais mieste mechanizmą;
b) Tobulinti Savivaldybės kultūros tarybos ir Savivaldybės visuomeninės kultūros komisijos sudarymo ir veiklos principus, užtikrinant ekspertinę kompetenciją ir efektyvų vaidmenį įgyvendinant miesto kultūros strategiją, įtraukiant visuomenę į sprendimų priėmimo procesą kultūros klausimais;
c) Skatinti profesionalių menininkų ir privačių kultūros operatorių dalyvavimą bendruomeniniuose ir edukaciniuose projektuose.
</t>
  </si>
  <si>
    <t xml:space="preserve">Dalyvauta Lietuvos Respublikos švenčių dienų minėjimo organizavimo komisijos darbe. </t>
  </si>
  <si>
    <t>1.5.2.4</t>
  </si>
  <si>
    <t>Tobulinti ir įgyvendinti kultūrinės veiklos stebėsenos ir vertinimo sistemą</t>
  </si>
  <si>
    <t>a) Tobulinti kultūros įstaigų veiklos vertinimo sistemą;
b) Įdiegti kultūros projektų kokybės vertinimo metodiką;
c) Sukurti efektyvią kultūros projektų ir programų atrankos ir finansavimo tvarką.</t>
  </si>
  <si>
    <t>1.5.2.5</t>
  </si>
  <si>
    <t>Gerinti kultūros sektoriaus kokybę ir darbuotojų gebėjimus</t>
  </si>
  <si>
    <t xml:space="preserve">a) Tobulinti kultūros specialistų kompetencijas ir gebėjimus;
b) Dalyvauti „Eurocities“, „Les Rencontres“, „Baltmet“, UBC ir kitų tarptautinių organizacijų kultūros darbuotojų patirčių mainų programose;
c) Rengti ir įgyvendinti tarptautinius kultūros sektoriaus kokybės gerinimo ir patirčių mainų projektus.
</t>
  </si>
  <si>
    <t xml:space="preserve">Dalyvauta Cross Inovation bei  Zen (Kultūros paveldui nedarančių poveikio renginių tinklas) projektuose. </t>
  </si>
  <si>
    <t>1.5.3.</t>
  </si>
  <si>
    <t>UŽDAVINYS.  Kurti ir modernizuoti kultūros ir meno traukos centrus (Švietimo, kultūros ir sporto departamentas)</t>
  </si>
  <si>
    <t>1.5.3.1</t>
  </si>
  <si>
    <t>Gerinti kultūros centrų materialinę bazę, sudaryti sąlygas kūrybinės veiklos vystymui</t>
  </si>
  <si>
    <t xml:space="preserve">a) Vykdyti kultūros centrų investicinę programą, įgyvendinant LR Vyriausybės 2006-08-04 nutarimą Nr. 785 „Dėl kultūros centrų modernizavimo 2007–2020 metų programos patvirtinimo“;
b) Optimizuoti kultūros centrų veiklą, organizuoti kultūros paslaugų teikimą nuo miesto centro nutolusiuose rajonuose.
</t>
  </si>
  <si>
    <t>1.5.3.2</t>
  </si>
  <si>
    <t>Įkurti tautinės kultūros daugiafunkcinį centrą</t>
  </si>
  <si>
    <t xml:space="preserve">a) Įgyvendinti Jono Basanavičiaus idėją ant Tauro kalno įkurti daugiafunkcinį kultūros centrą;
b) Parengti daugiafunkcinio kultūros centro koncepcijos plėtojimo programą;
c) Inicijuoti pasaulinius standartus atitinkančios simfoninės muzikos koncertų salės bei kitų scenos ir vizualiųjų menų pristatymui pritaikytų patalpų statybą ir įrengimą.
</t>
  </si>
  <si>
    <t>1.5.3.3</t>
  </si>
  <si>
    <t>Įkurti šiuolaikinį daugiafunkcinį kultūros centrą</t>
  </si>
  <si>
    <t>a) Parengti detalųjį daugiafunkcinio kultūros centro (DKC) planą;
b) Pritraukti ES struktūrinių fondų ar kitas galimas lėšas projekto finansavimui;
c) Organizuoti konkursą projekto įgyvendinimui ir valdymui;
d) Pastatyti DKC.</t>
  </si>
  <si>
    <t>1.5.3.4</t>
  </si>
  <si>
    <t>Optimizuoti esamų muziejų veiklą, remti privačias iniciatyvas steigiant naujus visuomeninius, privačius muziejus ir galerijas</t>
  </si>
  <si>
    <t xml:space="preserve">a) Ieškoti modernesnių bendravimo su visuomene formų;
b) Aktyviau keistis parodomis ir depozitais su kitais muziejais ir galerijomis;
c) Parengti privačių ir visuomeninių muziejų rėmimo koncepciją;
d) Įgyvendinti modernaus ir šiuolaikinio meno muziejaus projektą [iki 2014 m.];
e) Išplėsti Literatūrinio A. Puškino muziejaus funkcijas ir tematinį veiklos spektrą;
f) M. ir J. Šlapelių muziejų aktyviau integruoti į pagrindinių turistų lankytinų vietų sąrašą;
g) Skatinti pradėtą edukacinę ir saviraiškos ugdymo programą;
h) Įsteigti Rytų Azijos menų muziejų.
</t>
  </si>
  <si>
    <t>1.5.3.5</t>
  </si>
  <si>
    <t>Formuoti kultūros ir meno erdves po atviru dangumi</t>
  </si>
  <si>
    <t>a) Įkurti Vilniaus miesto skulptūrų parką;
b) Steigti kitus kultūros ir meno traukos centrus / erdves po atviru dangumi.</t>
  </si>
  <si>
    <t>1.5.3.6</t>
  </si>
  <si>
    <t>Atnaujinti bibliotekų infrastruktūrą ir kompiuterizuoti viešųjų bibliotekų sistemos bibliotekas</t>
  </si>
  <si>
    <t xml:space="preserve">a) Optimizuoti viešųjų bibliotekų tinklą;
b) Atnaujinti bibliotekų infrastruktūrą:
1) iki 2020 m. siekti renovuoti ir modernizuoti dalį savivaldybės viešųjų bibliotekų tinklui priklausančių bibliotekų: 2011–2013 m. rekonstruoti Vilniaus centrinės bibliotekos pastatą Žirmūnų g. 6 ir t. t.;
2) iki 2018 m. kompiuterizuoti visas veikiančias viešųjų bibliotekų sistemos bibliotekas.
c) Atnaujinti knygų, leidinių fondą.
</t>
  </si>
  <si>
    <t>1.5.4.</t>
  </si>
  <si>
    <t>UŽDAVINYS.  Gerinti kūno kultūros ir sporto infrastruktūrą, skatinti aktyvų laisvalaikį (Švietimo, kultūros ir sporto departamentas)</t>
  </si>
  <si>
    <t>1.5.4.1</t>
  </si>
  <si>
    <t>Sukurti kūno kultūros ir sporto infrastruktūros registrą</t>
  </si>
  <si>
    <t>Sukurti registrą.</t>
  </si>
  <si>
    <t>Tarybos sprendimu patvirtintos Vilniaus miesto infrastruktūros teritorijų schemos</t>
  </si>
  <si>
    <t>SĮ "Vilniaus planas" surinko visą informaciją apie Vilniaus miesto seniūnijose esančias sporto aikšteles, Tarybos sprendimu patvirtintos Vilniaus miesto infrastruktūros teritorijų schemos. Atsižvelgiant į Sporto skyriaus ir SĮ „Vilniaus planas“ turimą informaciją apie sporto objektus, patvirtintomis Vilniaus miesto savivaldybės sporto aikštelių ir aikštynų teritorijų preliminariomis ribų schemomis.E miesto departamentui nuo 2012 m. suformuota užduotis GIS sistemoje patalpinti Vilniaus miesto sporto infrastruktūros objektus, tačiau tai apsvarsčius "GIS" darbo grupės posėdyje, nuspręsta, kad dėl reikalingų didelių resursų sporto infrastruktūros objektų registras kol kas nebus sukurtas.</t>
  </si>
  <si>
    <t>6 programa</t>
  </si>
  <si>
    <t>1.5.4.2</t>
  </si>
  <si>
    <t>Įrengti viešą sporto ir aktyvaus poilsio trasą Neries pakrantėje: Vingio parkas – Verkių parkas</t>
  </si>
  <si>
    <t xml:space="preserve">Įrengti viešą sporto ir aktyvaus poilsio trasą, skirtą bėgikams, ėjikams, šiaurietiško vaikščiojimo ėjikams, dviratininkams, riedutininkams, slidininkams ir kitomis sporto šakomis besidomintiems miestiečiams. Numatoma:
a) Visas trasas sujungti į vientisą maršrutą;
b) Sukurti galimybę naudotis įvairaus ilgio trasomis bėgikams, šiaurietiško vaikščiojimo ėjikams, dviratininkams, slidininkams;
c) Įrengti apšvietimą, pastatyti informacinius stendus;
d) Sumontuoti laikmačių sistemą;
e) Įrengtas trasas pritaikyti sporto renginių ir aktyvaus laisvalaikio organizavimui.
</t>
  </si>
  <si>
    <t>Miesto plėtros departamentas, Aplinkos ir energetikos departamentas</t>
  </si>
  <si>
    <t>1. Parengta projektinė dokumentacija.             2. Parengta miesto dviračių transporto infrastruktūros plėtros programa iki 2020 metų</t>
  </si>
  <si>
    <t xml:space="preserve">1.Baigti rengti ir suderinti Vilniaus miesto viešos sporto ir aktyvaus laisvalaikio trasos projektiniai pasiūlymai.                                     2. Parengtas trasos įgyvendinimo I etapo Vileišio gatvėje techninis projektas. Rengiamas trasos įgyvendinimo II etapo nuo Šilo tilto iki Žaliojo tilto techninis projektas  </t>
  </si>
  <si>
    <t>1.5.4.3</t>
  </si>
  <si>
    <t>Plėsti ir atnaujinti sporto mokyklų sporto bazes</t>
  </si>
  <si>
    <t>a) Vilniaus sporto mokyklos „Tauras“ statyba;
b) Vilniaus krepšinio mokyklos Birželio 23-osios g. renovacija;
c) Antrosios sporto salės Skroblų g. 3 renovacija/statyba.</t>
  </si>
  <si>
    <t>Pastatytas "Tauras" sporto mokyklos antros sporto salės pastatas. Renovuota Vilniaus krepšinio mokyklos sporto salė. Parengtas Vilniaus krepšinio mokyklos antros sporto salės detalus planas</t>
  </si>
  <si>
    <t xml:space="preserve">a) 2012 m. rugsėjo mėn. pastatytas "Tauras" sporto mokyklos antros sporto salės pastatas ir įrengtas pastato vidus b) 2011 m. renovuota Vilniaus krepšinio mokyklos sporto salė, kurioje padengtas naujas parketas c) parengtas Vilniaus krepšinio mokyklos antros sporto salės detalus planas, kuris bus teikiamas artimiausiu metu tvirtinti Tarybai. </t>
  </si>
  <si>
    <t>1.5.4.4</t>
  </si>
  <si>
    <t>Plėsti, atnaujinti ir pritaikyti visuomenės reikmėms bendrojo lavinimo mokyklų sporto bazes</t>
  </si>
  <si>
    <t>a) Vilniaus Užupio gimnazijos šaudyklos renovacija;
b) Įrengti teniso aikšteles „Žemynos“ gimnazijos teritorijoje;
c) Pagal poreikį plėsti ir atnaujinti sporto aikštynus prie bendrojo lavinimo mokyklų.</t>
  </si>
  <si>
    <t>Aplinkos ir energetikos departamentas</t>
  </si>
  <si>
    <t>Vykdoma Užupio gimnazijos šaudyklos renovacija. Įrengtas Viršuliškių vidurinės mokyklos sporto aikštynas, Vilniaus  J. Basanavičiaus progimnazijos sporto aikštelės. Vilniaus G. Vilties mokyklos sporto aikštynas,  Vilniaus Fabijoniškių vid. mokyklos futbolo aikštė.</t>
  </si>
  <si>
    <t>a) Vykdoma Užupio gimnazijos šaudyklos renovacija, planuojama, kad ji pilnai bus baigta 2014 m. b) neskirus lėšų, teniso aikštelės prie "Žemynos" gimnazijos nebuvo įrengtos c) 2012 m. įrengti: Viršuliškių vid. mokyklos sporto aikštynas, Vilniaus J. Basanavičiaus progimnazijos sporto aikštelės, Vilniaus G. Vilties mokyklos sporto aikštynas (dalinai),  Vilniaus Fabijoniškių vid. mokyklos futbolo aikštė ir Vilniaus Cetro vid. mokyklos aikštynas</t>
  </si>
  <si>
    <t>1.5.4.5</t>
  </si>
  <si>
    <t>Optimizuoti sporto mokyklų sistemos veiklą</t>
  </si>
  <si>
    <t>a) Reorganizuoti Vilniaus miesto sporto mokyklas;
b) Įkurti Vilniaus sportininkų ugdymo centrą (Kauno g. 43);
c) Užtikrinti sporto specialistų nuolatinį tobulėjimą ir profesinių žinių įgijimą.</t>
  </si>
  <si>
    <t xml:space="preserve"> Parengta galimybių studija dėl Vilniaus miesto sporto mokyklų reorganizacijos. Sporto specialistai dalyvavo mokymuose, seminaruose</t>
  </si>
  <si>
    <t>a) 2013 m. gruodžio mėn. Savivaldybės taryba pritarė sutikimui reorganizuoti Vilniaus miesto sporto mokyklas, reorganizaciją planuojama įvykdyti iki 2014 m. rugsėjo mėn. b) įvykdžius sporto mokyklų reorganizaciją Kauno g. 43 planuojama įkurti Vilniaus miesto sporto centrą c) sporto specialistai dalyvavo mokymuose, seminaruose.</t>
  </si>
  <si>
    <t>1.5.4.6</t>
  </si>
  <si>
    <t>Skatinti privataus sektoriaus iniciatyvas bei tarpinstitucinį bendradarbiavimą atnaujinant sporto objektus ir pritaikant juos neįgaliesiems</t>
  </si>
  <si>
    <t xml:space="preserve">Pritraukti privačių investuotojų bei valstybės lėšas šiems objektams atnaujinti:
a) „Žalgirio“ stadiono rekonstrukcija;
b) „Vingio“ stadionas;
c) VPU stadionas;
d) Šeškinės stadionas;
e) VRM šaudykla;
f) Lengvosios atletikos maniežas ir kt.
</t>
  </si>
  <si>
    <t>Ekonomikos ir investicijų departamentas</t>
  </si>
  <si>
    <t>2012 m. pradėti vykdyti "Žalgirio"stadiono projektavimo ir statybos darbų pirkimas konkurencinio dialogo būdu.</t>
  </si>
  <si>
    <t>a)  2012 m. pradėti vykdyti "Žalgirio"stadiono projektavimo ir statybos darbų pirkimas konkurencinio dialogo būdu. Vilniuje ketinama pastatyti ketvirtos UEFA kategorijos reikalavimus atitinkantį 10 tūkst. vietų futbolo stadioną. 15 m. laikotarpyje Savivaldybė planuoja išsimokėti. Kiti sporto infrastruktūros objektai Vilniaus mieste, nesant finansavimo, nebuvo atnaujinti.</t>
  </si>
  <si>
    <t>1.5.4.7</t>
  </si>
  <si>
    <t>Inicijuoti modernių sporto ir pramogų centrų visai šeimai įkūrimą</t>
  </si>
  <si>
    <t xml:space="preserve">a) Pritraukti privačių investuotojų lėšų Sporto komplekso Kaukysos g. 18 statybai [2010–2020 m.];
b) Pritraukti privačių investuotojų lėšų stadiono, sporto aikštyno ir maniežo Jamonto parke įrengimui [2010–2020 m.];
c) Pritraukti privačių investuotojų lėšų paplūdimio tinklinio aikštyno prie Baltojo tilto įrengimui [2010–2015 m.];
d) Pastatyti Futbolo akademijos kompleksą Karklų g.;
e) Renovuoti „Lazdynų laisvalaikio centrą“ arba pastatyti naują sporto kompleksą.
</t>
  </si>
  <si>
    <t>Parengta objektų išdėstymo Vilniaus mieste schema; projektiniai siūlymai ir dokumentai.</t>
  </si>
  <si>
    <t xml:space="preserve">a) nesant finansavimo, sporto kompleksas Kaukysos g. 18 nebuvo pradėtas įgyvendinti b) pradėtas rengti detalus projektas dėl Jamonto parko rekonstrukcijos ir futbolo aikštės jame įrengimo c) tinklinio aikštelės prie Baltojo tilto Tarybos sprendimu išnuomotos VšĮ tinklinio klubui "Auksma" d) parengtas techninis projektas futbolo aikštynų komplekso Karklų g. 35 N. Vilnioje ir gautas statybos leidimas, tačiau nesant finansavimo projektas nepradėtas įgyvendinti e) 2012 m. pradėtas rengti techninio projektas dėl Lazdynų baseino renovacijos (statybos). projektą planuojama įgyvendinti Vyriausybei skirus lėšų. b) Buvo rengiamas apie 37 ha teritorijos Baltupio g. detaliusis planas sporto aikštynui;  e)Parengtos naujo Lazdynų vandens sporto centro projektavimo konkurso sąlygos, kartu su EID parengtas investicinis projektas. </t>
  </si>
  <si>
    <t>1.5.4.8</t>
  </si>
  <si>
    <t>Skatinti naujus sveikatinimo, aktyvaus laisvalaikio praleidimo būdus</t>
  </si>
  <si>
    <t xml:space="preserve">a) Kūno kultūros ir sporto renginių inicijavimas;
b) Naujų sveikatinimo, aktyvaus laisvalaikio praleidimo būdų skatinimas (šiaurietiškas vaikščiojimas su lazdomis, disko golfas ir pan.);
c) Visuomenei skirtų aviacijos sporto renginių skatinimas ir rėmimas.
</t>
  </si>
  <si>
    <t>Įrengta Šiaurietiško vaikščiojimo trąsa Karoliniškių mikrorajono "Pasakų parke"</t>
  </si>
  <si>
    <t xml:space="preserve"> VšĮ "Sveikas miestas" kartu su Sporto skyriumi organizavo daug tradicinių ir naujų sporto, sveikatingumo renginių Vilniaus mieste. </t>
  </si>
  <si>
    <t>PATVIRTINTA</t>
  </si>
  <si>
    <t xml:space="preserve">Vilniaus miesto savivaldybės tarybos </t>
  </si>
  <si>
    <t>Metai: 2016</t>
  </si>
  <si>
    <t xml:space="preserve">1. Kas trejus metus atlikti jaunimo poreikių tyrimą Vilniaus mieste.
2. Reguliariai  (bent kartą per metus) vykdyti jaunimo situacijos analizę.
3. Rengti susitikimus su Vilniaus mieste veikiančiomis jaunimo ir su jaunimu dirbančiomis organizacijomis siekiant įvertinti jų poreikius.
4. Rengti renginius, kurių tikslas – analizuoti esamą jaunimo, formalių ir neformalių jaunimo grupių padėtį.
5. Bendradarbiauti su jaunimo politikos srityje veikiančiomis įstaigomis, jaunaisiais mokslininkais ir jaunimo darbuotojais renkant duomenis, reikalingus jaunimo situacijos stebėsenai.
</t>
  </si>
  <si>
    <t>Vykdyti tarpžinybinį bendradarbiavimą reikalingą plėtojant jaunimo politiką</t>
  </si>
  <si>
    <t xml:space="preserve">1. Nuolatos dirbama su Socialinės apsaugos ir darbo ministerija, Jaunimo reikalų departamentu, Lietuvos jaunimo organizacijų taryba.
2. Bendrų su kitais departamentais programų vykdymas – 2 programos. Bendradarbiavimo tinklų skaičius – 4.
3. Tobulinama vaikų neformaliojo švietimo įstaigų veikla.
</t>
  </si>
  <si>
    <t xml:space="preserve">1. Jaunimo reikalų skyrius teikia pasiūlymus dėl jaunimo politikos pagrindų įstatymo, neformaliuoju būdu įgytų kompetencijų pripažinimo.
2. Bendras projektas su Vilniaus jaunimo organizacijų sąjunga “Jaunimo inkubatorius”; Bendra Vilniaus mokinių savivaldų plėtros programa su Lietuvos moksleivių sąjunga.
3. Kuriamos naujos teisinio reguliavimo nuostatos, kurios didins neformaliojo ugdymo prieinamumą jauniems žmonėms.
</t>
  </si>
  <si>
    <t>Didinti jaunimo užimtumą ir mažinti seniūnijų socioekonominius skirtumus vykdant  darbo su jaunimu plėtrą</t>
  </si>
  <si>
    <t xml:space="preserve">1. Darbo su jaunimu gatvėje komandų skaičius -1.
2. Priimtų teisės aktų skaičius - 5.
3. Buvo sukurta atvira jaunimo erdvė Kalvarijų g. 159.
</t>
  </si>
  <si>
    <t xml:space="preserve">1. Darbas su jaunimu gatvėje.
2. Patvirtinti jaunimo paslaugų aprašymai: 1) Darbas gatvėje su jaunimu; 2) Atviras darbas su jaunimu; 3) Mobilus darbas su jaunimu; 4) Savanoriška tarnyba;  5) Darbinių įgūdžių ugdymas pameistrystės metodu.
3. Buvo sukurta SOTO atvira jaunimo erdvė.
</t>
  </si>
  <si>
    <t xml:space="preserve">1. Atlikta analizių 1.
2. Vilniaus jaunimo informacijos centro veikla.
3. Nuolatos atnaujinami Facebook socialiniai profiliai ir jaunimui bei su jaunimu dirbančioms organizacijoms skirti tinklapiai.
4. Nuolatos atnaujinami Facebook socialiniai profiliai ir jaunimui bei su jaunimu dirbančioms organizacijoms skirti tinklapiai.
5. Šiuo metu per įvairius kanalus pasiekiamas žmonių skaičius –7006.
</t>
  </si>
  <si>
    <t>a) įgyvendinta Vilniaus miesto didžiųjų festivalių: Vilniaus festivalis, Sirenos, Gaida, Naujasis Baltijos šokis, Kino pavasaris, Vilnius mama jazz, Vilnius jazz, Banchetto musicale programa, festivalių vykdymui pritrauktas finansavimas iš privačių rėmėjų, valstybės lėšos. 
b) miesto įvaizdžio renginiai skelbiami Vilnius renginiai 2016 m. leidinyje Vilnius Events.   
c) buvo vykdomos – Kaziuko mugė, Valstybinių švenčių paminėjimo renginiai, tarptautinis folkloro festivalis „Skamba skamba kankliai“, „Sostinės dienos“, Kalėdos sostinėje.                                                                                                                                                                                         d) tęsiami projekto "Vilnius - Europos kultūros sostinė 2009" tęstiniai renginiai - "Gatvės muzikos diena" ir "Kultūros naktis".                                                                                                                                            e) Neskirus finansavimo, nebuvo vykdoma.</t>
  </si>
  <si>
    <t xml:space="preserve">1) VMSCB bibliotekos vykdė projektus, skirtus skaitymo skatinimui, naujų paslaugų bibliotekų bendruomenėms kūrimui, sociokultūrinius, bei bendruomenių telkimo projektus;
2) Naujoviškai pristatyta lietuvių literatūros klasika (projektas "360°");
3) Sukurta mobili aplikacija "VilniusGO";
4) Sukurtos naujos sociokultūrinės paslaugos socialiai silpnų šeimų vaikams ir suaugusiems - virtualios biblioterapijos svetainė;
5) Vykdytas kultūrų pažinimo ir tautinių mažumų integracijos projektas;
6) Buvo vykdomas projektas 'Priimti Negalima Grįžti", (keisti požiūrį į pabėgėlių socialinės integracijos procesus);
7) Ne lietuviškai kalbančių vilniečių integracijai skirtas projektas "Mokėti kalbą - pažinti Lietuvą".
8) Buvo vykdomi projektai "Pažįstamas ir nepažįstamas Vilnius 2", "Mano kambarėly keturios kėdutės", "Drauge į vasarą", "Pasauliu netikiu, o pasaka tikiu".
9) Vykdyti bendruomenių telkimo projektai "Kuriantys lazdyniečiai" ir "Karoliniškių biblioteka - bendruomenės traukos ir meninės saviraiškos centras".
</t>
  </si>
  <si>
    <t xml:space="preserve">Paremti Kūrybinių industrijų projektai: ART VILNIUS, Knygų mugė. </t>
  </si>
  <si>
    <t xml:space="preserve">Vykdyti Valstybės švenčių ir tradicinių miesto švenčių projektai. Puoselėjant nematerialųjį tautinį paveldą vyko folkloro festivaliai, tradicinės mugės. </t>
  </si>
  <si>
    <t>Puoselėtas daugiakultūrinis paveldas</t>
  </si>
  <si>
    <t>Savivaldybė yra tarptautinės Vilniaus knygų mugės partnerė. Kultūros skyriaus kuruojamos įstaigos vykdo knygų sklaidos projektus. Vilniaus miesto savivaldybė planuoja bendradarbiauti su UNESCO, Lietuvos leidėjų asociacija bei Nacionaline M. Mažvydo biblioteka dėl paraiškos rengimo projektui “Vilnius – 2023 m. Pasaulio knygų sostinė”.</t>
  </si>
  <si>
    <t xml:space="preserve">a) “Knygų namų” steigimas yra svarstomas projekto “Vilnius – pasaulio knygų sostinė” kontekste.
b) Vilniaus miesto savivaldybe, kaip partnerė, dalyvavo organizuojant kasmetinę tarptautinę Vilniaus knygų mugę vasario 23-26 d.
c) biblioterapijos, edukacinės knygrišystės, knygnešių istorijos, knygos ir skaitymo propagavimo programas organizuoja ir įgyvendina Vilniaus miesto savivaldybės įsteigtos kultūros įstaigos pagal savo veiklos planus.
</t>
  </si>
  <si>
    <t>Savivaldybės tinklapyje www.vilnius.lt viešinami Vilniuje vykstantys renginiai. Sklaida užsienio miestų partneriams ir tarptautinėms organizacijoms  vykdoma įgyvendinant tarptautinius projektus. Užsienio miestų partneriams informacija apie renginius Vilniuje yra prieinama VšĮ "Go Vilnius" tinklapyje www.vilnius-events.lt.</t>
  </si>
  <si>
    <t>Teikiama parama projektams edukacijos, kūrybiškumo srityse</t>
  </si>
  <si>
    <t xml:space="preserve">a) Pagal galimybes kultūros specialistai dalyvauja mokymuose ir seminaruose.
b) Dalyvauta „Eurocities“ ir kitų tarptautinių organizacijų kultūros darbuotojų patirčių mainų programose, dėl neskirto finansavimo  „Les Rencontres“, „Baltmet“ bei UBC programose nedalyvauta. 
c) Dalyvauta Cross Inovation bei  Zen (Kultūros paveldui nedarančių poveikio renginių tinklas, ''Kultūra miestams ir regionams"  projektuose.
</t>
  </si>
  <si>
    <t xml:space="preserve">a) Vykdant kultūros centrų modernizavimo programą, VIP lėšos 2016 m. skirtos Naujosios Vilnios kultūros centrui. 
b) Kultūros centrai, nutolę nuo miesto centro (Kirtimų KC.  N. Vilnios KC, Grigiškių KC) 2016 m. organizavo kultūros paslaugų teikimą gyventojams, vaikams ir jaunimui, bendruomenėms. 
</t>
  </si>
  <si>
    <t>Vyksta Naujosios Vilnios kultūros centro modernizacija.</t>
  </si>
  <si>
    <t>Neskirtas finansavimas</t>
  </si>
  <si>
    <t>Skaityti veiksmo 1.5.3.3 rezultato aprašymą.</t>
  </si>
  <si>
    <t>Infrastruktūra dėl lėšų trūkumo nebuvo atnaujinta, viešųjų bibliotekų sistemos bibliotekos kompiuterizuotos pilnai</t>
  </si>
  <si>
    <t>Kultūros paveldo objetas Trakų Vokės dvaro sodyba ir teritorija naudota kultūros renginiams.</t>
  </si>
  <si>
    <t>Rekonstruotose (651,29 kv.m.) patalpose įsteigti 3 nauji Vilniaus miesto krizių centro padaliniai, kuriuose 2016 m. trumpalaikės socialinės globos paslaugos suteiktos 199 vaikams, laikinai likusiems be tėvų globos,
bei laikino apnakvindinimo paslaugos suteiktos 4 asmenims.</t>
  </si>
  <si>
    <t>Rekonstruotos pastato A. Kojelavičiaus g. 129 patalpos.</t>
  </si>
  <si>
    <t>a) Vilniaus nakvynės namų A. Kojelavičiaus  g. 50 ir Vilkpėdės g. 12 filialuose apgyvendinimo paslaugos suteiktos 328 asmenims, laikino apnakvindinimo paslaugos - 468, filiale "Sala" apnakvindinimo paslaugos suteiktos 5021 asmenims , Caritas nakvynės namuose - 65 asmenims; b) Socialinės priežiūros paslaugos teiktos 799 socialinės rizikos šeimoms, auginančioms 1238 vaikus bei 288 socialinių įgūdžių stokojančioms šeimoms, auginančioms 508 vaikus; c) Socialinės priežiūros paslaugos vaikams iš socialinės rizikos šeimų teikė Socialinės paramos centras, VšĮ SOS vaikų kaimas, Pal. J. Matulaičio šeimos pagalbos centras ir VO "Gelbėkit vaikus" kiekvienoje seniūnijoje d)  Žolyno vaikų globos namų 25 vaikai apgyvendinti bendruomenėje. Pradėti   patalpų, į kurias bus perkeltos 2  šeimynos,  remonto darbai; e) 71 šeimai, globojančiai giminystės ryšiais nesusietus 88 vaikus, mokėti pagalbos pinigai; organizuotos globėjų tarnybos paslaugos, kurias teikė labdaros ir paramos fondas "Žiburys".</t>
  </si>
  <si>
    <t xml:space="preserve">Į paslaugų teikimą socialinės rizikos šeimoms įtraukus nevyriausybines organizacijas, nevyriausybinių organizacijų šeimos paramos centrams perduotas socialinės priežiūros paslaugų teikimas 10 seniūnijose gyvenančioms 296 socialinės rizikos šeimoms. Dėl intensyvesnio socialinio darbo bei didesnio  NVO dalyvavimo teikiant paslaugas šeimoms didėjo vaikų paėmimo iš šeimų dėl pavojingų sąlygų skaičius.Stebint pastarųjų metų dinamiką, 2016 m. šeimų, įrašytų į socialinės rizikos šeimų apskaitą/socialinių įgūždių stokojančių šeimų sąrašą, skaičius padidiėjo, o išbrauktų iš minėto sąrašo šeimų skaičius šiek tiek sumažėjo: iš sąrašo buvo išbraukta 171 šeima, iš jų 67 - dėl teigiamų pokyčių. Organizavus globėjų (rūpintojų) tarnybų paslaugas bei  mokymus globėjams (rūpintojams), įtėviams iki 2016 m. rugsėjo mėnesio globėjų (rūpintojų), įtėvių parengta 26 proc. daugiau nei per visus 2015 metus.
</t>
  </si>
  <si>
    <t xml:space="preserve">Pildoma duomenų bazė apie benamiams teikiamas paslaugas;nuo 2016 m. rugsėjo mėn. vykdyta bandomoji priemonė – viešojo transporto elektroninių bilietų skyrimas Vilniaus miesto nakvynės namų ir Vilniaus arkivyskupijos Caritas Laikinųjų namų gyventojams. Priemonė skirta gyventojams, kurie yra motyvuoti keisti savo gyvenimo būdą. </t>
  </si>
  <si>
    <t xml:space="preserve">Skiriant bilietus siekta užtikrinti jų mobilumą mieste, padėti ir motyvuoti savarankiškai spręsti kylančias problemas. Išanalizavus duomenis, darytina išvada, kad priemonė pasiteisino:
- įsidarbinusių asmenų skaičius padidėjo 18 proc.
- pradėjusių tvarkyti (mokėti) įsiskolinimus – 11 proc. 
- baudų už važiavimą be bilieto sumažėjo 44,8 proc. </t>
  </si>
  <si>
    <t>Įstaigos pritaikytos neįgaliųjų poreikiams</t>
  </si>
  <si>
    <t>2016 m. Socialinių išmokų skyriuje įrengtos dvi informacinės švieslentės (1 a. ir 2 a. koridoriuose, besikreipiančių dėl socialinių išmokų asmenų laukimo vietose), kuriose pateikiama aktuali informacija socialinių išmokų skyrimo ir mokėjimo klausimais.</t>
  </si>
  <si>
    <t>Pabaigti įgyvendinti 5 ES, Savivaldybės ir valstybės biudžeto finansuoti socialinių paslaugų įstaigų infrastruktūros plėtros projektai.</t>
  </si>
  <si>
    <t>Savivaldybėje veikia Neįgaliųjų reikalų komisija</t>
  </si>
  <si>
    <t xml:space="preserve">a) Pastatytas 79 butų gyvenamasis namas.
b) Asmenys ir šeimos, įrašyti į eilę socialinio būsto nuomai, informuoti apie būsto nuomos ar išperkamosios būsto nuomos mokesčių dalies kompensacijų teikimą.
</t>
  </si>
  <si>
    <t xml:space="preserve">a) Visi gyvenamojo namo statybos darbai užbaigti.  Namą planuojama priduoti iki 2017 m. birželio mėn.                                                                                          b) SĮ „Vilniaus miesto būstas 2016-03-31 Asmenims ir šeimoms, turinčioms teisę į paramą būstui išsinuomoti, išsiuntė 1578 pasiūlymus pasinaudoti būsto nuomos ar išperkamosios būsto nuomos mokesčių dalies kompensacija (toliau – Kompensacija) ir 2016-08-01 išsiuntė 2176 pasiūlymus pasinaudoti Kompensacija. 2016 m. Kompensacija pasinaudojo 134 šeimos (326 asmenys) ir jų (Kompensacijų) buvo išmokėta 118 264,00 Eur.                             </t>
  </si>
  <si>
    <t>a) Vykdoma nuolat. SĮ "Vilniaus miesto būstas" sutartis atnaujina pagal poreikį. Nuomos sutartyje įtvirtinta griežtesnė nuomininkų atsakomybė už nuomojamas patalpas.  b) Sumažėjo butų remonto kaina.</t>
  </si>
  <si>
    <t xml:space="preserve">a) Įgyvendinant  Vilniaus miesto visuomenės sveikatos stebėsenos 2015-2017 metų programoje numatytas priemones parengta Visuomenės sveikatos būklės Vilniaus mieste ataskaita už 2015 metus.
b) Įgyvendinant  Vilniaus miesto visuomenės sveikatos stebėsenos 2015-2017 metų programoje numatytas priemones parengta ikimokyklinio amžiaus vaikų sveikatos būklės ataskaita už 2015-2016 mokslo metus. Įgyvendinant  Vilniaus miesto visuomenės sveikatos stebėsenos 2015-2017 metų programoje numatytas priemones parengta ikimokyklinio amžiaus vaikų sveikatos būklės ataskaita už 2015-2016 mokslo metus. 
c) Įgyvendinant  Vilniaus miesto visuomenės sveikatos stebėsenos 2015-2017 metų programoje numatytas priemones parengta mokyklinio amžiaus vaikų sveikatos būklės ataskaita už 2015-2016 mokslo metus
</t>
  </si>
  <si>
    <t xml:space="preserve">Darbai atlikti vadovaujantis Vilniaus miesto visuomenės sveikatos stebėsenos 2015-2017 metų programoje pateiktais priedų aprašais. Stebėtų rodiklių analizė ir jų kitimo tendencijos pateiktos parengtose ataskaitose. </t>
  </si>
  <si>
    <t xml:space="preserve">Vilniaus miesto savivaldybėje buvo įgyvendintos 42 prevencinės, sveikatinimo, profilaktikos  visuomenės sveikatos programos </t>
  </si>
  <si>
    <t>Vilniaus mieste buvo organizuotos ir įgyvendintos 42 visuomenės sveikatos programos. Skirta lėšų iš viso: 456,8 tūkst.Eur, iš jų panaudota 350,2 tūkst.Eur.</t>
  </si>
  <si>
    <t>a) Vaikų ir jaunimo sveikatinimas;
b) Atsparumo priklausomybės ligoms ugdymas;
c) Infekcinių ir neinfekcinių ligų profilaktika;
d) Psichikos ligų ir kt. profilaktika.</t>
  </si>
  <si>
    <t xml:space="preserve">1)Organizuotos akcijos: "Pertrauka tyloje", skirta triukšmo prevencija.
2)Organizuota švietėjiška akcijai "Diktantas, virstantis gražiausiu laišku Mamai ir Tėčiui", skirta onkologinių ligų prevencijai.
3) Suorganizuoti du masiniai renginiai - protmūšiai, skirti jaunimo psichikos sveikatos stiprinimui.
4) Suorganizuotas paskaitų apie emocinę sveikatą ciklas, kurį sudarė 10 paskaitų.
5) Įvyko projektas "Atverk paguodos skrynelę".
6)a) Organizuoti seminarai darbingo amžiaus žmonėms apie fizinio aktyvumo naudą ir taisyklingą mankštinimąsi. b) Organizuoti seminarai nėščiosioms ir moterims pirmaisiais metais po gimdymo apie fizinį aktyvumą nėštumo metu ir pagimdžius. c) Organizuoti seminarai tėvams apie kūdikių, ikimokyklinio ir mokyklinio amžiaus vaikų fizinį vystymąsi ir fizinio aktyvumo reikšmę d)  Organizuoti kūdikio masažo seminarai mamoms ir tėčiams. e) Organizuoti dubens dugno tyrimai įvairaus amžiaus moterims ir individualios kineziterapeuto konsultacijos inkontinencijos prevencijos tema. "
7) Organizuoti teoriniai ir praktiniai seminarai kūno kultūros mokytojams, dirbantiems ugdymo įstaigose.
8)Organizuota Žingsniamačių akcija "Skaičiuoju kiek nueinu", skatinti fizinį aktyvumą, judėjimą, ėjimą.
9) Organizuotas renginys, skirtas paminėti Europos judriąją savaitę ir aktyvumo savaitę "Be active".
10) Organizuotas atviras renginys, skirtas paminėti Tarptautinę pagyvenusių žmonių dieną.
11)Organizuoti išvažiuojamieji šiaurietiško ėjimo mokymai.
12) Masinis šiaurietiško ėjimo žygis
13) Vyko Širdies ir kraujagyslių ligų (ŠKL) rizikos grupės asmenų sveikatos stiprinimo programa.
14) Programa, skirta nėščiųjų ir pagimdžiusių moterų švietimui- „Šeimų mokyklėlė“.
15) Sveikatos stiprinimas darbo vietose. a) Programa „Darbuotojų sveikatos stiprinimas“ Vilniaus miesto įmonėse/įstaigose 2016 m. 10  įmonių. Organizuota konferencija "Darbuotojų sveikatos stiprinimas", dalyviai-Vilniaus m. įmonių ir įstaigų atstovai. Išplatintas naujienlaiškis "Įmonės jėga- sveiki ir stiprūs darbuotojai. b) Projektas „Mankšta darbo vietoje“-nuovargio prevencijai ir 30 įmonių c) Seminarai "Profesinio perdegimo sindromo prevencija" socialiniams darbuotojams. d) Programa "Jūs galite mesti rūkyti".
16)Dviratininkų traumatizmo prevencija, akcija "Važiok dviračiu saugiai:, dalyvavimas renginyje "Velomaratonas 2016 m.".
17) Akcijos "Peršalimas? Gripas? Pasveik be antibiotikų!" buvo organizuotos pirminės sveikatos priežiūros įstaigose.
</t>
  </si>
  <si>
    <t xml:space="preserve">1) Akcijoje dalyvavo 22 928 Vilniaus miesto mokiniai.
2) Akcijoje dalyvavo 4286 Vilniaus miesto pradinių klasių mokiniai
3) Dalyvavo 600 5-12 kl. mokinių.
4) Dalyvių skaičius - apie 500 įvairaus amžiaus Vilniaus gyventojų.
5) Dalyvavo apie 6000 vaikų.
6) Iš viso 408 įvairūs dalyviai.
7) Seminarai kūno kultūros mokytojams sulaukė teigiamų atsiliepimų, pedagogai gavo teorinių ir praktinių žinių bazę.
8) Žingsniamačių akcijoje sudalyvavo 100 žmonių, sėkmingai prisijungė ir įmonės. Per akcijos laikotarpį Vilniečiai nužingsniavo virš 5 mln. žingsnių.
9) Europos judriosios savaitės renginyje siūlėme karate mokyklos treniruotes, masines ir motyvacines stipruotes, dviračių žygį, atvirtas fizinio parengimo treniruotes suaugusiems.
10) Sudalyvavusių dalyvių skaičius - 250.
11) Suorganizuoti 5 išvažiuojamieji šiaurietiškojo ėjimo mokymai, dalyvių skaičius - 270.
12) Dalyvavo apie 150 šiaurietiškojo ėjimo entuziastų.
13) Įvyko 8 grupės keturiose poliklinikose: 64 paskaitos, 56 mankštos, 120 dietologo konsultacijų. 3 tęstiniai susitikimai. Programoje sudalyvavo 169 asmenys. Poliklinikoms išdalinta 1200 lankstinukas;
14) 36 paskaitos, 6 muzikos terapijos užsiėmimai. 1019 dalyvių.
15) a) 190 teorinių ir praktinių užsiėmimų; 2430 dalyvių; b) 30 užsiėmimų, 712 dalyvių. c) 4 seminarai, 90 dalyvių. d) 45 užsiėmimai, 270 dalyvių.
16) 500 dalyvių.
17) 8 akcijos, 4200 dalyvių.
</t>
  </si>
  <si>
    <t>a) Organizuoti nemokamus pėsčiųjų ir dviratininkų žygius bei sveikatingumo mankštas;
b) Seniūnijose ir nutolusiuose nuo seniūnijų mikrorajonuose steigti vaikų ir jaunimo sveikatingumo centrus, ugdančius sveiką gyvenseną, ekologišką mąstymą ir fizinį aktyvumą;
c) Inicijuoti seniūnijose sveikos gyvensenos specialisto etato atsiradimą.</t>
  </si>
  <si>
    <t>Vilniaus miesto savivaldybės visuomenės sveikatos biuras, VšĮ "Sveikas miestas"</t>
  </si>
  <si>
    <t xml:space="preserve">1) Renginiuose sudalyvavo apie 50 šeimų (tėvai + vaikas/ai).
2) Dalyvių skaičius: 50 mokinių (2 klasės).
3) Organizuoti 402 mankštų užsiėmimai, juose dalyvavo 2251 dalyvis.
4) Įvyko: 780 mankštų senjorams, 25 paskaitos senjorams, 26 šiaurietiškojo ėjimo užsiėmai. dalyvavo 1500 senjorų. Per metus įvyko 90 renginių suaugusiems, susirinko 1000 dalyvių. Pastebėtas didesnis žmonių fizinis aktyvumas. Bėgimo akademijoje įvyko 21 užsiėmimas, kurse dalyvavo 150 žmonių.  
                  </t>
  </si>
  <si>
    <t xml:space="preserve">Parengti ir išplatinti straipsniai, plakatai, skrajutės įvairiomis visuomenės sveikatos bei sveikos gyvensenos temomis. </t>
  </si>
  <si>
    <t xml:space="preserve">Parengti 6 straipsniai, parengta ir išplatinta 30 vnt. plakatų, 4000 vnt. skarajučių.   </t>
  </si>
  <si>
    <t>2016 m. Privalomo sveikatos draudimo fondo lėšomis buvo finansuotos 665 palaikomojo gydymo ir slaugos (22 daugiau nei 2015 m.) lovos ir 50 paliatyvios pagalbos lovų (5 daugiau nei 2015 m.).</t>
  </si>
  <si>
    <t>Sveikatos apsaugos skyriaus kuruojamos sveikatos priežiūros įstaigos įgyvendino 9 projektus, kuriems finansuoti 2016 m.  buvo numatyta 1347,0 tūkst. Eur: iš jų 43,0 tūkst. Eur savivaldybės biudžeto lėšų.</t>
  </si>
  <si>
    <t>Projektai finansuoti  valstybės biudžeto ir savivaldybės biudžeto lėšomis. Projektų metu VšĮ Karoliniškių poliklinikoje atnaujinimas Vaikų ligų skyriaus, pradėtas renovuoti VšĮ Vilniaus miesto klinikinės ligoninės Antakalnio filialas, pradėta VšĮ Vilniaus miesto klinikinės ligoninės Centrinės sterilizacinės rekonstrukcija, Operacinių, reanimacijos ir hemodializės bloko įrengimas, atlikti projekto "Viešosios įstaigos Mykolo Marcinkevičiaus ligoninės dalies pastatų ir inžinerinių sistemų renovavimas, pagerinant jų energetines charakteristikas" baigiamieji darbai,  vykdytas projektas "VšĮ Centro poliklinikos Slaugos dienos ir paliatyvios pagalbos mirštantiems pacientams stacionarų įkūrimas Senamiesčio filiale", atnaujinta medicinos technika ir įranga VšĮ Šeškinės poliklinikoje, VšĮ Lazdynų poliklinikoje vykdoma  išorinių atitvarų renovacija, VšĮ Antakalnio poliklinikos pastato (3D10/b) atnaujinimas.</t>
  </si>
  <si>
    <t xml:space="preserve">BĮ Vilniaus sutrikusio vystymosi kūdikių namų išlaikymui skirtas finansavimas - 1344,6 tūkst.Eur valstybės biudžeto specialiosios tikslinės dotacijos lėšų. </t>
  </si>
  <si>
    <t>Vilniaus sutrikusio vystymosi kūdikio namai įgyvendino „Perėjimo nuo institucinės globos prie šeimoje ir bendruomenėje teikiamų paslaugų neįgaliesiems ir likusiems be tėvų globos vaikams 2014 – 2020 m. veiksmų plano“ priemones (organizuojamos ankstyvosios reabilitacijos paslaugos vystymosi sutrikimų turintiems vaikams iki 7 m. amžiaus iš šeimų (2016 m. suteiktos 354 paslaugos 21 vaikui), pradėtos steigti dienos socialinės globos paslaugos neįgaliesiems ir raidos sutrikimus turintiems vaikams iki 7 m. amžiaus iš šeimų (2016 m. sudarytos 9 sutartys)).</t>
  </si>
  <si>
    <t xml:space="preserve">a) Vykdoma nuolat. SĮ "Vilniaus miesto būstas" sutartis atnaujina pagal poreikį. 2016 m. SĮ "Vilniaus miesto būstas" su nuomininkais pasirašė 274 sutartis, iš kurių 35 sutartys sudarytos su naujais nuomininkais (18 eilės tvarka išnuomotų būstų,  11  – ne eilės tvarka, 6 – eilės tvarka bendrabučių pastate), visos kitos atnaujintos sutartys su buvusiais būsto nuomininkais. Be to, Vilniaus miesto savivaldybės tarybos 2017-03-15 sprendimu Nr. 1-847 patvirtintos Vilniaus miesto savivaldybės būsto ir socialinio būsto terminuotos ir neterminuotos sutarties formos, kuriose įtvirtinta griežtesnė nuomininkų atsakomybė už naudojimąsi Vilniaus miesto savivladybei nuosavybės teise priklausančiomis patalpomis. b) 2016 metais buvo suremontuoti 1656,55 kv. m  bendro ploto 48 laisvi butai. Palyginus 2016 m. suremontuotų būstų vieno kvadratinio metro remonto kainą su 2015 m., ji sumažėjo 5,45 Eur/kv. m. </t>
  </si>
  <si>
    <t>2016 metais  buvo remontuojamas/atnaujinamas riedučių parkas, remontuojamos krepšinio aikštelės</t>
  </si>
  <si>
    <t xml:space="preserve">1) Darbai baigti; 2) Darbai baigti; 3) Darbai baigti; 4) Darbai baigti; 5) Darbai baigti; 6-7) Nevykdoma dėl lėšų stokos;  8) Planuojama vykdyti  2018-2019 m. </t>
  </si>
  <si>
    <t>Septyniose naftos gaudyklėse pastatyti davikliai ir pajungti į duomenų bazę</t>
  </si>
  <si>
    <t>a) modernizuoti 2 katilai, darbai vyksta, numatoma darbų pabaiga 2020 m., b) atlikta, c) atlikta</t>
  </si>
  <si>
    <t>2016 m. vykdoma Vilniaus miesto savivaldybės aplinkos stebėsenos (monitoringo) ir jos informacinės sistemos 2013 - 2016 metų programa. Parengta 2016 m. ataskaita. Vykdytas požeminio vandens monitoringas: požeminio vandens vandenviečių apsaugos zonose; gruntinio vandens (natūralių šaltinių); uždarytų sąvartynų požeminio vandens, filtrato ir dujų monitoringas.</t>
  </si>
  <si>
    <t>Dviračių takų tinklo plėtra, gyventojų informavimas apie oro taršos prevencijos ir mažinimo priemones, oro taršos valdymo sistemos projektavimas ir įdiegimas. Siekiama tobulinti ir plėtoti aplinkos oro kokybės valdymo sistemą, parengiant aplinkos oro kokybės valdymo priemones mažinančias aplinkos oro taršą kietosiomis dalelėmis, azoto oksidais ir kitais teršalais.</t>
  </si>
  <si>
    <t>Vykdomi gatvių valymo, laistymo, želdinių planavimo darbai. Įgyvendinama aplinkos oro kokybės valdymo programa ir priemonių planas. Siekiama tobulinti ir plėtoti aplinkos oro kokybės valdymo sistemą, parengiant aplinkos oro kokybės valdymo priemones mažinančias aplinkos oro taršą kietosiomis dalelėmis, azoto oksidais ir kitais teršalais.</t>
  </si>
  <si>
    <t xml:space="preserve">2016 m. vykdoma Vilniaus miesto savivaldybės aplinkos stebėsenos (monitoringo) ir jos informacinės sistemos 2013 - 2016 metų programa. Atlikta miesto upių, upelių, ežerų, kitų vandens telkinių (paviršinių vandenų ir nuosėdų) būklės stebėsena. Parengta 2016 m. ataskaita. Vykdytas paviršinio vandens monitoringas: ežerų ir tvenkinių vandens ir dugno nuosėdų monitoringas; upių ir upelių vandens ir dugno nuosėdų monitoringas; ties valymo įrenginių ir lietaus nuotekų kolektorių išleistuvų vandentakų dugno nuosėdų būklės monitoringas. </t>
  </si>
  <si>
    <t>Vykdoma patvirtinta Vilniaus miesto savivaldybės aplinkos stebėsenos (monitoringo) ir jos informacinės sistemos 2013 - 2016 metų programa.</t>
  </si>
  <si>
    <t xml:space="preserve">2016 m. vykdoma Vilniaus miesto savivaldybės aplinkos stebėsenos (monitoringo) ir jos informacinės sistemos 2013 - 2016 metų programa. Parengta 2016 m. ataskaita. Vykdytas dirvožemio ir uždarytų sąvartynų monitoringas: viešųjų teritorijų (visų pirma – socialiai jautrių) dirvožemio, grunto ir dangos monitoringas; užterštų teritorijų (buvusių pramoninių ir kt. rajonų); uždaryto sąvartynų Mickūnų, Polocko sąvartynų dangos monitoringas.                                                                                                  </t>
  </si>
  <si>
    <t xml:space="preserve">2016 m. vykdoma Vilniaus miesto savivaldybės aplinkos stebėsenos (monitoringo) ir jos informacinės sistemos 2013 - 2016 metų programa. Parengta 2016 m. ataskaita. Vykdytas biologinės įvairovės monitoringas: saugomose teritorijose biologinės įvairovės ir buveinių monitoringas (paukščių, žinduolių, retų ir saugomų augalų rūšių, buveinių). </t>
  </si>
  <si>
    <t>a) ir c) 2016 m. viso nupirkta ir po vieną pakuočių ir pakuočių atliekų surinkimo konteinerį  išdalinta 2.240 individualioms valdoms; b) SĮ "Vilniaus planas" parengė penkių papildomų didelių gabaritų atliekų aištelių išdėstymo pasiūlymo projektą; d) 2016-05-11 Tarybos sprendimu Nr. 1445 patvirtintose Vilniaus miesto savivaldybės atliekų tvarkymo taisyklėse apibrėžti ir bioskaidžių atliekų tvarkymo klausimai.</t>
  </si>
  <si>
    <t xml:space="preserve">a) ir b) 2016 m. gegužės mėn. veiklą pradėjo komunalinių atliekų mechaninio-biologinio apdorojimo įrenginiai, kurių veikloje atskiriamos energetinę vertę turinčios atliekos; </t>
  </si>
  <si>
    <t xml:space="preserve">a) Įrengti vaizdo stebėjimo kameras identifikuotose miesto vietose;
b) Įdiegti vaizdo fiksavimo įrangą Viešosios tvarkos skyriaus tarnybiniuose automobiliuose kaip vieningą miesto vaizdinės stebėsenos sistemą;
c) Įrengti kitas technines priemones identifikuotose miesto vietose.
</t>
  </si>
  <si>
    <t>2016-2020</t>
  </si>
  <si>
    <t>Parengta vaizdo stebėjimo kamerų sistemos vaizdo transliavimo paslaugų techninė specifikacija</t>
  </si>
  <si>
    <t xml:space="preserve">Taryba pritarė ilgalaikiam vaizdo stebėjimo kamerų sistemos įrengimo projekto įgyvendinimui. Per 2017 m. planuojama pasirašyti  vaizdo stebėjimo kamerų sistemos vaizdo transliavimo paslaugų sutartį. </t>
  </si>
  <si>
    <t xml:space="preserve">a) Vykdyti sistemos įdiegimą, priežiūrą ir palaikymą
</t>
  </si>
  <si>
    <t xml:space="preserve">E. miesto departamentas
</t>
  </si>
  <si>
    <t xml:space="preserve">Įdiegta administracinių teisės pažeidimų fiksavimo sistema. </t>
  </si>
  <si>
    <t xml:space="preserve">Pagal poreikį kurti ir diegti funkcionalias ir pažangias IT sistemas:
a) Sukurti vieningą informacinę sistemą apie Savivaldybės inicijuojamus, vykdomus ir įvykdytus projektus;
b) Tobulinti ES fondų finansuojamų projektų valdymo sistemą ir pritaikyti sistemą naujam Lietuvos 2014–2020 m. ES struktūrinės paramos programavimo laikotarpiui
c) Atsižvelgiant į poreikius kurti vidines sistemas, įtraukiant savivaldybės įmones ir įstaigas;
d) Programinės įrangos, skirtos registruoti ir tvarkyti Vilniaus miesto savivaldybės nekilnojamąjį turtą, įdiegimas;
e) Sukurti sistemą gatvių infrastruktūros, pastatų, aplinkos tvarkymo procedūrų administravimui;
</t>
  </si>
  <si>
    <t>Nuolat tobulinamas ir pildomas Vilniaus miesto savivaldybės interaktyvus žemėlapis.</t>
  </si>
  <si>
    <t xml:space="preserve">Per 2016 m. buvo modernizuotas interaktyvus žemėlapis http://maps.vilnius.lt,
Sukurti ir paskelbti nauji sluoksniai.
</t>
  </si>
  <si>
    <t xml:space="preserve">Vilniaus miesto savivaldybės internetiniame puslapyje, naujienų skiltyje, įdiegtas sintezatorius akliesiems. </t>
  </si>
  <si>
    <t xml:space="preserve">a) Inicijuoti, kad visos savivaldybės įmonės turėtų modernias internetines svetaines, kurios atitiktų keliamus reikalavimus;
b) Skatinti, kad įmonės, kurios teikia administracines ir viešąsias paslaugas, pradėtų paslaugas teikti elektroniniu būdu.
</t>
  </si>
  <si>
    <t xml:space="preserve">a) Sukurti aplinkos apsaugos stebėsenos sistemą, leisiančią prižiūrėti miesto aplinkos tvarkymo darbus, stebėti jų atlikimo kokybę, kontroliuoti įmones, atsakingas už buitinių atliekų tvarkymą, internetinėje erdvėje [2015–2020 m.]. 
b) Sukūrus sistemą skatinti Vilniaus miesto gyventojus aktyviau dalyvauti tvarkant aplinką (gyventojai galės nusistatyti optimalius šiukšlių išvežimo grafikus ir pateikti skundus dėl netinkamai atliekamų darbų, kt.) [2016–2020 m.].
c) Vykdyti įdiegtų priemonių priežiūrą ir palaikymą [2016–2020 m.];  
</t>
  </si>
  <si>
    <t xml:space="preserve">Sukurta ir testinėje aplinkoje įdiegta programinė 
įranga, skirta vietinės rinkliavos už komunalinių atliekų surinkimą ir tvarkymą apskaitai.
</t>
  </si>
  <si>
    <t xml:space="preserve">Programinė  įranga, skirta vietinės rinkliavos už komunalinių atliekų surinkimą ir tvarkymą apskaitai, nebuvo pilnai įdiegta, nes Vilniaus miesto savivaldybė dar nėra suderinusi sąlygų dėl atliekų išvežimo. </t>
  </si>
  <si>
    <t xml:space="preserve">a)  Tobulinti centralizuotą prašymų pateikimo ir gyventojų informavimo informacinės sistemą priėmimo į ikimokyklines ugdymo įstaigas;                                            b)Informacinės sistemos (prašymų pateikimo ir gyventojų informavimo) diegimas mokyklose; 
c) Apmokėjimo už neformalų švietimą (ikimokyklinio, priešmokyklinio ugdymo ir popamokinės veiklos) įstaigų lankymą optimizavimas ir apskaitos modernizavimas.
</t>
  </si>
  <si>
    <t xml:space="preserve">a) Tobulinta centralizuota prašymų pateikimo ir gyventojų informavimo informacinė sistema priėmimo į ikimokyklines ugdymo įstaigas;
b) Atlikti pasirengiamieji darbai prašymų priėmimo į bendrojo ugdymo įstaigas informacinei sistemai sukurti;
c) Išanalizuota situacija, parengta techninė specifikacija, sprendimas diegiamas
</t>
  </si>
  <si>
    <t xml:space="preserve">a) Pagal tesiės aktus ir gyventojų pastabas nuolat tobulinta informacinė sistema;
b) Sukurta demonstracinė sistemos versija;
c) Vykdoma.
</t>
  </si>
  <si>
    <t xml:space="preserve">Centralizuotą prašymų pateikimo ir gyventojų informavimo informacinės sistemos priėmimo į ikimokyklines ugdymo įstaigas integracija su nacionalinės elektroninės sveikatos projektais.
</t>
  </si>
  <si>
    <t>2017–2020</t>
  </si>
  <si>
    <t xml:space="preserve">a) Informacinių registrų sukūrimas ir įdiegimas;
b) Informacinių sistemų, palengvinančių sudaryti gyventojų, siekiančių gauti paramą, eiles, padedančių viešinti sąrašus, diegimas;
c) Teikiamų socialinių paslaugų elektronizavimas;
d) Elektronizuotų socialinių paslaugų teikimo brandos lygio didinimas.
</t>
  </si>
  <si>
    <t>2012–2015</t>
  </si>
  <si>
    <t xml:space="preserve">a) Modernizuoti vieningą atsiskaitymo sistemą miesto (vietinio, priemiestinio) maršrutuose, nepriklausomai nuo transporto rūšies [2010–2020 m.]; 
b) Diegti intelektualias transporto valdymo sistemas (vežėjų stebėsena, transporto valdymas, eismo valdymas, kt.) [2016–2020 m.].
</t>
  </si>
  <si>
    <t xml:space="preserve">a) Elektroninių priemonių, skirtų gyventojams dalyvauti priimant sprendimus, sukūrimas ir įdiegimas [2010–2012 m.]:
1) posėdžių transliacijos internetu;
2) sistemos, kuriomis naudodamiesi gyventojai galės išreikšti nuomonę dėl teisės aktų projektų, sukūrimas;
3) gyventojų peticijų ir iniciatyvų teikimo, konsultavimo internetu galimybė;
b) Vykdyti įdiegtų priemonių priežiūrą ir palaikymą [2012–2020 m.].
</t>
  </si>
  <si>
    <t>4.1.2.10</t>
  </si>
  <si>
    <t>Vykdyti prevencines, švietėjiškas teisės pažeidimų mažinimo ir saugios aplinkos kūrimo priemones</t>
  </si>
  <si>
    <t xml:space="preserve">a) vykdyti ir dalyvauti vykdant saugumo ir viešosios tvarkos stiprinimo prevencinius projektus („Apsaugok mane“, „Saugi kaimynystė“, grafičių prevencijos ir kitus);
b) taikyti informacines priemones, skirtas nukreipti, patarti gyventojams viešosios tvarkos ir saugumo klausimais (informaciniai ženklai, plakatai, lankstinukai, pranešimai žiniasklaidai, aktualių klausimų aptarimai su švietimo, jaunimo organizacijomis, bendruomenėmis, fiziniais, juridiniais asmenimis).
</t>
  </si>
  <si>
    <t>2016–2020</t>
  </si>
  <si>
    <t xml:space="preserve">Vykdyti tikslines viešosios tvarkos priemones identifikuotoms problemoms spręsti
</t>
  </si>
  <si>
    <t xml:space="preserve">a) rinkti informaciją apie viešosios tvarkos problemas Vilniaus miesto savivaldybės teritorijoje;
b) vykdyti tikslines priemones  -identifikuotoms problemoms spręsti (taksi paslaugų, poilsiaviečių kontrolė, gyvūnų laikymo ir kitų viešosios tvarkos sričių kontrolė).
</t>
  </si>
  <si>
    <t xml:space="preserve">Saugaus miesto departamentas </t>
  </si>
  <si>
    <t>Teisės pažeidimų administravimo procesų optimizavimas</t>
  </si>
  <si>
    <t xml:space="preserve">a) įdiegti teisės pažeidimų administravimo modulį;
b) diegti reikalingus teisės pažeidimų administravimo modulio atnaujinimus. </t>
  </si>
  <si>
    <t>Stiprinti Saugaus miesto departamento pareigūnų įgaliojimus, kompetencijas viešosios tvarkos srityje ir gerinti darbo sąlygas, aprūpinant būtinais resursais</t>
  </si>
  <si>
    <t xml:space="preserve">a) teikti teisės aktų projektus ir pasiūlymus kompetentingoms institucijoms dėl savivaldybių vykdomųjų institucijų ir jų įgaliotų pareigūnų, turinčių teisę surašyti administracinių teisės pažeidimų protokolus, įgaliojimų stiprinimo; 
b) gerinti Saugaus miesto departamento pareigūnų darbo sąlygas (prieiga prie registrų, radijo ryšys, vietos identifikavimo paslauga, uniformos, transporto priemonės, draudimas, aprūpinimas kitais darbo resursais).
</t>
  </si>
  <si>
    <t xml:space="preserve">a) Parengti 2 Tvarkymo ir švaros taisyklių pakeitimai ir 3 Gyvūnų laikymo Vilniaus miesto savivaldybės teritorijoje taisyklių pakeitimai
b)  2016 metais nevykdyta
</t>
  </si>
  <si>
    <t>Toliau tobulinama kultūrinės veiklos stebėsenos sistema</t>
  </si>
  <si>
    <t xml:space="preserve">a) Tobulinant kultūros įstaigų vertinimo sistemą parengtos vieningos metinės veiklos ataskaitų ir veiklos planų formos siekiant didesnio įstaigų veiklos palyginimo ir įvertinimo galimybių  b) c) Paraiškas, pateiktas į Kultūros rėmimo programų projektų konkursą, vertina atrinkti ekspertai, atsižvelgdami į konkurso nuostatuose patvirtintus kriterijus.   </t>
  </si>
  <si>
    <t>Muziejų veikla optimizuojama nuolat, remti privačias iniciatyvas nebuvo galimybės</t>
  </si>
  <si>
    <t xml:space="preserve">a) Vilniaus miesto savivaldybės muziejuose vyko renginiai skirti Muziejų nakčiai, kur muziejų veikla pristatoma netradicinėmis formomis, muziejai aktyviai vykdė edukacines programas. Muziejų vykdomi renginiai įtraukti į Vilniaus miesto renginių kalendorių.
b) Vilniaus miesto savivaldybės muziejų depozitai nekonkuruoja su nacionalinės ar tarptautinės reikšmės muziejų depozitais.
c) Nevykdoma, finansavimas ne visada pakankamas net Savivaldybės muziejams.  d)Vykdoma privačia iniciatyva.       e)Renovuojama Varvaros koplyčia, siekiama plėsti muziejaus tematinį spektrą
f) M. ir J. Šlapelių muziejus aktyviai integruotas į pagrindinių turistų lankytinų vietų sąrašą; lankytojų skaičius 2016 m. išaugo 15 proc.
g) Muziejuose vykdomi edukaciniai užsiėmimai, vyksta istorijos, literatūros pamokos.
h) Rytų Azijos menų centras įsteigtas 2012 m. 
</t>
  </si>
  <si>
    <t xml:space="preserve">a) Parengta Trakų Vokės dvaro sodybos veiklos 2017-2018 m. strategija;
b) Pradėtas rengti Trakų Vokės dvaro sodybos rūmų ir parko rekonstrukcijos projektai, vykdomi išsamūs istoriniai, polichrominiai, architektūriniai ir fotogrametrijos tyrimai;
c) Trakų Vokės dvaro sodybos rūmuose suremontuota šildymo sistema, pašalinta besikaupianti drėgmė, pastatas tapo tinkamas naudoti ištisus metus;
d) Rengiama paraiška ES paramai pagal priemonę „Aktualizuoti viešąjį ir privatų kultūros paveldą“
e) Nuo 2016 m. pavasario  dvaro rūmai atverti lankytojams, čia vyksta parodos, koncertai, festivaliai, piknikai, santuokų ceremonijos, filmavimai, įmonių ir privatūs renginiai.
f) Pasirašyta per 10  bendradarbiavimo sutarčių su mokslo, kultūros institucijomis dėl mokslinių tyrimų ir studentų praktikų atlikimo dvaro teritorijoje;
g) Sudaryta Vilniaus miesto savivaldybės darbo grupė Trakų Vokės dvaro sodybos efektyvesniam įveiklinimui organizuoti.  
</t>
  </si>
  <si>
    <t>Paslaugos teiktos 39 socialinių paslaugų įstaigose</t>
  </si>
  <si>
    <t>Pagalbos asmens namuose Socialinės paramos centras teikė 1424 asmenims, dienos socialinės globos paslaugas -  164. Lietuvos Raudonojo Kryžiaus Vilniaus miesto draugija slaugos paslaugas asmens namuose teikė 140 asmenų;  dienos socialinės globos paslaugos teiktos 10 socialinių paslaugų įstaigų (268 paslaugų gavėjai); trumpalaikės - 10 (32 paslaugų gavėjų), ilgalaikės socialinės globos paslaugos - 35 (965 paslaugų  gavėjai).</t>
  </si>
  <si>
    <t>a) Kas dvejus metus (nuo 2010 iki 2018 m. imtinai) vykdyti tyrimus;
b) Atsižvelgus į tyrimų rezultatus, tikslinti miesto socialinio būsto programą.</t>
  </si>
  <si>
    <t>Vilniaus miesto savivaldybės administracijos direktoriaus 2016-12-09 įsakymu Nr. 30-2722 patvirtintas Vilniaus miesto savivaldybės socialinio būsto fondo atnaujinimo priemonių planas.</t>
  </si>
  <si>
    <t>2014 m. asmenų ir šeimų, turinčių teisę į paramą būstui išsinuomoti Vilniaus miesto savivaldybėje, sąraše buvo 6809 asmenys ir šeimos, 2015 m. – 2142 asmenys ir šeimos, o 2016 m. – 1837 asmenys ir šeimos. Atsižvelgiant  į asmenų ir šeimų, turinčių teisę į paramą būstui išsinuomoti Vilniaus miesto savivaldybėje, sąrašo pokyčius,  Vilniaus miesto savivaldybės mero pavaduotojo pasitarime socialinių reikalų klausimais pritarta Vilniaus miesto savivaldybės būsto vystymo gairėms iki 2020 metų (2017-03-06 protokolas Nr. 28-123/17(1.2.13-T1).</t>
  </si>
  <si>
    <t>TIKSLAS. Palanki ekonominė aplinka verslui ir investicijoms (Finansų ir strateginio planavimo departamentas)</t>
  </si>
  <si>
    <t>UŽDAVINYS. Sukurti verslo plėtros ir užimtumo didinimo paskatų sistemą (Finansų ir strateginio planavimo departamentas)</t>
  </si>
  <si>
    <t>Finansų ir strateginio planavimo departamentas</t>
  </si>
  <si>
    <t>UŽDAVINYS.  Sukurti palankią aplinką vidaus ir užsienio investuotojams (Finansų ir strateginio planavimo departamentas)</t>
  </si>
  <si>
    <t>UŽDAVINYS.  Sudaryti palankias sąlygas žinių ekonomikos ir inovacijų plėtrai (Finansų ir strateginio planavimo departamentas)</t>
  </si>
  <si>
    <t>Švietimo, sporto ir kultūros departamentas, Finansų ir strateginio planavimo departamentas</t>
  </si>
  <si>
    <t>Miesto plėtros departamentas, Finansų ir strateginio planavimo departamentas</t>
  </si>
  <si>
    <t>Finansų ir strateginio planavimo departamentas;
Investicinių projektų valdymo skyrius</t>
  </si>
  <si>
    <t>Finansų ir strateginio planavimo departamentas, Informacinių technologijų skyrius</t>
  </si>
  <si>
    <t>Vilniaus sveiko miesto biuras, Švietimo, kultūros ir sporto departamentas, Finansų ir strateginio planavimo departamentas</t>
  </si>
  <si>
    <t>TIKSLAS. Efektyviai išnaudotas miesto turizmo potencialas ir padidėję turistų srautai (Finansų ir strateginio planavimo departamentas)</t>
  </si>
  <si>
    <t>UŽDAVINYS.  Vykdyti aktyvią Vilniaus miesto turizmo rinkodarą (Finansų ir strateginio planavimo departamentas)</t>
  </si>
  <si>
    <t>2.2.4  UŽDAVINYS. Įgyvendinti Vilniaus miesto turizmo plėtros 2014–2017 metų studijos priemones (Finansų ir strateginio planavimo departamentas)</t>
  </si>
  <si>
    <t>Administracijos direktorius, Finansų ir strateginio planavimo departamentas</t>
  </si>
  <si>
    <t>Turto valdymo ir verslo paslaugų departamento parengta programa „Viešieji darbai“ buvo vertinama, tikslinama ir derinama Teisės departamente.</t>
  </si>
  <si>
    <t>Užsienio ryšių ir turizmo skyrius, VšĮ GO Vilnius</t>
  </si>
  <si>
    <t>Užsienio ryšių ir turizmo skyrius</t>
  </si>
  <si>
    <t xml:space="preserve">2016 m. nebuvo įgyvendinama </t>
  </si>
  <si>
    <t xml:space="preserve">2016 metais priemonė nebuvo vykdoma, kadangi nebuvo poreikio steigti naujų pastočių. </t>
  </si>
  <si>
    <t xml:space="preserve">Vykdytos turizmo informacijos centro funkcijos 3 padaliniuose (teikta nemokama informacija lankytojams, administruotos interneto svetainės www.vilnius-tourism ir www.vilnius-events.lt, organizuotos ekskursijos, rengti gidų kvalikacijos kėlimo kursai, vykdytas Vilnius City Card projektas,  įgyvendinti įvairūs kiti projektai. 2016 metais Vilniaus turizmo informacijos centruose apsilankė 128 956 lankytojų, t.y. 16 proc.mažiau nei 2015 m.). </t>
  </si>
  <si>
    <t>Vykdytos turizmo informacijos centro funkcijos 3 padaliniuose (teikta nemokama informacija lankytojams, administruotos interneto svetainės www.vilnius-tourism ir www.vilnius-events.lt, organizuotos ekskursijos, rengti gidų kvalikacijos kėlimo kursai, vykdytas Vilnius City Card projektas,  įgyvendinti įvairūs kiti projektai. 2016 metais Vilniaus turizmo informacijos centruose apsilankė 128 956 lankytojų, t.y. 16 proc.mažiau nei 2015 m.).</t>
  </si>
  <si>
    <t>Organizuotas konkursas „Vilniaus svetingumas 2016“  t.y. 15 nominacijų nugalėtojai, kurie atrinkti atsižvelgiant į  10 tūkst.balsuotojų. Surengti dveji svetingumo mokymai apgyvendinimo ir maitinimo sektoriaus darbuotojams, kuriuose dalyvavo 95 žmonės.</t>
  </si>
  <si>
    <t>2016  metais surengta 4-oji tarptautinė Baltijos šalių konferencijų turizmo kontaktų mugė "Convene" vasario 10-11 d.d., dalyvavo 170 konferencinio turizmo organizatorių "pirkėjų" iš 27 šalių, kurie turėjo 3625 susitikimus su 79 parodos dalyviais iš 10 šalių.</t>
  </si>
  <si>
    <t>a) Įkurti VšĮ „Vilniaus konferencijų biuras“ [2011–2015 m.];
b) Skatinti VšĮ „Vilniaus konferencijų biuras“ dalyvavimą tarptautiniuose konkursuose dėl tarptautinių konferencijų ir kitų stambių renginių organizavimo Vilniuje [2015–2020 m.].</t>
  </si>
  <si>
    <t>ES struktūrinės paramos lėtomis parengti leidiniai "Dviračių maršrutai" ir Vandens maršrutai ir aktyvios pramogos" Vilnius-Trakai-Kernavė. Atnaujintas turistinis maršrutas „Žydų paveldas Vilniuje“ ir  jaunimui skirtas maršrutas „Vilnius. Eime“. Leidiniai buvo platinami tarptautinėse turizmo parodose, verslo  misijose, konferencijose, įvairiuose susitikimuose. Bendras išplatintų leidinių skaičius -28500vnt.</t>
  </si>
  <si>
    <t>Atlikta Vilniaus atvykstamojo turizmo statistikos metinė ir ketvirtinės analizės.</t>
  </si>
  <si>
    <t xml:space="preserve">Dėl biudžeto lėšų taupymo Vilniaus lankytojų apklausa 2016 metais nevykdyta. 
Kiekvieną ketvirtį parengtos Vilniaus turizmo statistikos apžvalgos ir  metinė apžvalga;
</t>
  </si>
  <si>
    <t>Įgyvendintos įvairios rinkodaros priemonės, išleisti ir išplatinti leidiniai bei kita informacinė bei vaizdinė medžiaga apie Vilniaus ir jo apylinkių turizmo produktus, išteklius, gamtos ir kultūros vertybes. Bendras išleistų leidinių tiražas - 152 000 vnt. Parengtos 2 -ų projektų paraiškos ES struktūrinei paramai gauti.</t>
  </si>
  <si>
    <t>Atnaujinti žemėlapiai miesto 32-se informaciniuose stenduose, Išleistas leidinys „Trys dienos Vilniuje“ (anglų, rusų, lenkų, vokiečių, ispanų, latvių, estų ir suomių kalbomis). Parengtos ir pateiktos 2 paraiškos ES struktūrinių fondų lėšoms gauti: „Vilniaus miesto ir regiono prioritetinių turizmo traukos vietovių e-rinkodara“ ir  ,,Pietryčių Lietuvos krašto turizmo e-rinkodara“. Pasirašytos projekto finansavimo sutartys su LVPA.</t>
  </si>
  <si>
    <t>Vykdyta sklaida ir teiktos ataskaitos apie įgyvendinto projekto "Naujų turizmo maršrutų sukūrimas Vilniaus, Trakų ir Kernavės turistinėse traukos vietovėse".</t>
  </si>
  <si>
    <t>Išleisti Vilniaus kultūros ir sporto renginius pristatantys  leidiniai lietuvių ir anglų k. Informacija apie renginius talpinama interneto svetainėje www.vilnius-events.lt.</t>
  </si>
  <si>
    <t>Atnaujintas ir išleistas  leidinys "Vilniaus renginiai 2016" (lietuvių ir anglų k., ir elektroninė versija).  Informacija apie renginius nuolat atnaujinama internetinėje svetainėje www.vilnius-events.lt lietuvių, rusų ir anglų kalbomis.</t>
  </si>
  <si>
    <t xml:space="preserve">Dalyvauta 14 tarptautinių turizmo parodų, verslo misijų, kitų turizmą skatinančių renginių. Vilniaus miestas atstovautas dviejose tarptautinėse turizmo organizacijose. </t>
  </si>
  <si>
    <t xml:space="preserve">Dalyvauta tarptautinėse turizmo parodose Osle, Helsinkyje, Utrechte, Rygoje, Taline, Berlyne, Paryžiuje , Maskvoje, Minske, Vilniuje,  kontaktų mugėse „Reetex“ (Londonas, Didžioji Britanija), „Meedex“ (Paryžius, Prancūzija),
„City Fair“ (Londonas, Didžioji Britanija); verslo misijoje Tel Avive. 
Dalyvauta Tarptautinės konferencijų asociacijos (International Congress and Convention Association – ICCA) 2-se renginiuose; pateikta Vilniaus turizmo statistikos suvestinė ir kita informacija ;
Dėl biudžeto lėšų taupymo nedalyvauta Europos miestų turizmo rinkodaros asociacijoje (European Cities Marketing) ir Baltijos  miestų sąjungos turizmo komisijos (UBC Commision on Tourism)renginiuose;
</t>
  </si>
  <si>
    <t xml:space="preserve">Vietos ir užsienio žiniasklaidos, turizmo sektoriaus atstovų, kuriems pristatytos Vilniaus turizmo galimybės (123 atstovai).  </t>
  </si>
  <si>
    <t>Surengti trys pažintiniai turai ir prezentacijos užsienio šalių turizmo verslo 61 atstovams, aštuoni pažintiniai turai septynių (Suomijos, Belgijos, Čekijos, Slovakijos, Šveicarijos, Izraelio, Japonijos )užsienio šalių 62-iems žiniasklaidos atstovams.  Elektroniniu būdu suteikta informacinė bei vaizdinės medžiaga apie Vilniaus turizmo išteklius, turizmo plėtros naujienas Lietuvos ir užsienio žiniasklaidos atstovams;</t>
  </si>
  <si>
    <t>a) 2011 m. Vilnius pirmininkavo ES šalių sostinių sąjungai (UCEU);
b) Iniciatyvos veiklos kryptims tapus  neaktualioms, nuspręsata nebesiekti pirmininkavimo;
c) dėl bendros VMS taupymo politikos buvo nuspręsta nesiekti pirmininkavimo EUROCITIES organizacijai 2016 m.</t>
  </si>
  <si>
    <t>2011 m. buvo suorganziuoti 2 tarptautiniai renginiai: 2011 m. gegužės 5-7 d. Vilniuje vyko ES šalių sostinių sąjungos organizacinio komiteto darbinis susitikimas, o 2015 m. spalio 13-15 d. buvo surengta organizacijos generalinė asamblėja.</t>
  </si>
  <si>
    <t>Nustatytos naujos tarptautinio bendradarbiavimo kryptys ir tikslai.</t>
  </si>
  <si>
    <t>Suderintos naujos tarptautinio bendradarbiavimo kryptys ir tikslai.</t>
  </si>
  <si>
    <t>a) koordinuotas informacijos apie užsienio miestų partnerių tarptautiniams projektams vykdyti paiešką perdavimas atoitinkamiems VMS struktūriniams padaliniams;
b) kartu su VšĮ Go Vilnius parengti ir išsiųsti Mero palaikymo laiškai siekiant pritraukti įvairių tarptautinių asorciacijų metinius renginius.</t>
  </si>
  <si>
    <t>Nuolatos persiųsta informacija atitikamiems VMS struktūriniams padaliniams apie iš užsienio miestų gautus tarptautinių projektų partnerių paieškos skelbimus. Kartu su VšĮ Go Vilnius parengti ir išsiųsti Mero palaikymo laiškai siekiant pritraukti įvairių tarptautinių asorciacijų metinius renginius: Metinę jaunųjų teisininkų asociacijos (AIJA) konferenciją, Europos apskaitininkų asociacijos (EAA) kongresą, 18-ąjį tarptautinės vaikų nefrologų asociacijos kongresą, 12-ąjį Tarptautinį dvikalbystės simpoziumą, Europinį Intelektinių transporto sistemų kongresą ir parodą ir kt.</t>
  </si>
  <si>
    <t>Gauti pasiūlymai bendradarbiauti iš Šenženio, Pekino (Kinija), Kairo (Egiptas), Naujojo Delio (Indija), Jelgavos (Latvija), Liublino (Lenkija), Florencijos (Italija) ir kt. miestų. Pasirašyti nauji bendradarbiavimo ketinimo memorandumai su Meksiku (sveikatos apsaugos srityje), su Ryga, Talinu, Kaunu, Klaipėda ir Pernu (alkoholio prevencijos srityje), ir kt.</t>
  </si>
  <si>
    <t>a) 2016 m. koordinuotas Vilniaus kultūriniai pristaytymai 3 renginiuose užsienyje;
b) 2016 m. koordinuoti 8 užsienio šalių kultūriniai renginiai Vilniuje</t>
  </si>
  <si>
    <t>Vykdoma nuolat bendradarbiaujant su kitais Savivaldybės padaliniais.
įvykę projektai: Gdansko dienų Vilniuje renginiai, Vilniaus mugė Gdanske, Gruzijos kultūros dienų renginiai, Izraelio vaikų piešinių paroda "Piešiu Jeruzalę", Tarptautinis Vilniaus kino festivalis „Kino pavasaris“, Tarptautinė Kalėdų labdaros mugė Rotušėje, Čekų kultūros dienos renginiai, Guangdžou ir Vilniaus bendradarbiavimo 10-mečio minėjimo renginiai, jungtinis Japonijos ir Vilniaus chorų  labdaros koncertas, Suomių nepriklausomybės dienos minėjimas kartu Karoliniškių bendruomene, ir kt.</t>
  </si>
  <si>
    <t>a) suorganizuotos 148 VMS struktūrinių padalinių atstovų užsienio komandiuortės;
b) suorganizuoti ir koordinuoti 50 užsienio delegacijų vizitai ir susitikimai Vilniuje;
c) suorganizuotas ir koordinuotas VMS atstovavimas 24 tarptautinėse konferencijos, seminaruose, paroduose ar kt. renginiuose.</t>
  </si>
  <si>
    <t xml:space="preserve">Parengti 148 Administracijos direktorės įsakymai ir mero potvarkiai dėl užsienio komandiruočių; surengti  ir koordinuoti VMS atstovų susitikimai su įv. užsienio delegacijomis: Vroclavo miesto mero, Kijevo, Vienos vicemerų, Cirebono gubernatoriaus (Indonezija) vadovaujamomis delegacijomis, Europos ekonomikos ir socialinių reikalų komiteto (EESRK) nariais, Britų, Suomių, Izraelio prekybos rūmų nariais, Guangdžou, Šenženio, Pekino, Lvovo, Honkongo, Gyonggi (Korėja) miestų delegacijomis, "Euroschool" projekto dalyviais, Tarpmokyklinės strateginės partnerystės projekto APPLES nariais, tarptautinio Europos humanitarinio universiteto studentais, Baltijos-Turkijos kultūros akademijos asociacijos "Balturka" nariais, Flandrijos investicijų ir prekybos biuro vadovu,  Bloomberg Philantropies iniciatyvos “What Works Cities”  akademikais, PAR delegacija, Ukrainos savivaldybių tarybų narių grupe, Ukrainos kompanijos "Polvaks" vadovu ir kt.; organizuotas ir koordinuotas VMS atstovavimas tarptautinėse konferencijose, seminaruose, parodose ir kt. tarptautiniuose renginiuose: Conference of Baltic Cities "Baltic municipalities facing alcohol related harms together and debating challenges to the prevention of alcohol problems" , CEE Shared Services and Outsourcing Awards, International Forum "Win With Women", WBG Mayors Symposium &amp; URBAN FUTURE global conference, European Investment Bank (EIB) Conference, MIPIM 2016, 3rd European Conference on Sustainable Urban Mobility Plans, 5 th Direct Dialogue between Capitals Mayors and the European Commission, 5th and 6th  Meetings of the European City Economic &amp; Financial Governance (CEFG) Group, Eurocities Entrepreneurship and innovation working group meeting, Smart City Expo World Congress, International Conference "Increasing the Financial Performance of Public Institutions in Practice", Eurocities workshop "From project idea to implementation", Euroscities workshop "Promoting social responsibility through public procurement“, ECM conference "Global Digital Tourism Think Tank", Swedish Institute workshop "The Baltic Executive Programme : Creating Sustainable Change" ir kt.                                                                         </t>
  </si>
  <si>
    <t>Dėl bendros VMS taupymo politikos ir neaktualių temų, jokie projektai vykdomi nebuvo.</t>
  </si>
  <si>
    <t>Dėl bendros VMS taupymo politikos finansinė parama nebuvo skiriama. Toliau vykdyti neplanuojama.</t>
  </si>
  <si>
    <t>Planuojami projektai derinami su kitomis institucijomis.</t>
  </si>
  <si>
    <t>Planuojamos inovatyviaus darnaus judumo ir eismo saugos priemonės, pritaikytos sumanios priemonės eismo saugumui didinti, transporto sukeliamai aplinkos taršai ir transporto spūstims mažinti.</t>
  </si>
  <si>
    <t>Elektronizuotos paslaugos</t>
  </si>
  <si>
    <t>Paraiškų priėmimas kultūros ir bendruomenių rėmimo programų projektams;
Paraiškų teikimas kūno kultūros ir sporto projektams;
Deklaracijos apie ketinimą vykdyti keleivių vežimo už atlygį lengvaisiais automobiliais veiklą pateikimas;
E. leidimų įrengti tipinio dydžio ir turinio iškabas išdavimas;
Ugdymo įstaigų, priskirtų vaiko teritorijai, paieška.</t>
  </si>
  <si>
    <t xml:space="preserve">Parengti 148 Administracijos direktorės įsakymai ir mero potvarkiai dėl užsienio komandiruočių; organizuotas ir koordinuotas VMS atstovavimas tarptautinėse konferencijose, seminaruose, parodose ir kt. tarptautiniuose renginiuose;                               </t>
  </si>
  <si>
    <t>VšĮ GO Vilnius</t>
  </si>
  <si>
    <t xml:space="preserve">Tobulinti ikimokyklinio ugdymo įstaigų tinklą siekiant teritorinio tolygumo ir optimalaus prieinamumo. </t>
  </si>
  <si>
    <t>a) Steigti ikimokyklines ugdymo įstaigas, jų filialus.
b) Tikslingai panaudoti esamas įstaigų patalpas naujų grupių įrengimui.
c) statyti modulinius darželius.
d) Optimizuoti ikimokyklinio ugdymo įstaigų tinklą (įstaigų turinčių po 2-4-6 grupes sujungimas)</t>
  </si>
  <si>
    <t>Įsteigti nauji Savivaldybės lopšeliai-darželiai „Ąžuolas“, „Žolynas“ „Gluosnis“, mokykla-darželis „Malūnėlis“,  įkurtas naujas lopšelio-darželio „Kodėlčiukas“ skyrius, nauja grupė „Lazdynėlio“ lopšelyje-darželyje įrengiamos kitos Savivaldybės patalpos ikimokykliniam ugdymui, steigiamos priešmokyklinio ugdymo grupės bendrojo ugdymo mokyklose,  nuomojamos patalpos naujų darželių steigimui,  siekiant padidinti vietų skaičių įstaigose,  reorganizuotos dvi įstaigos - darželiai- mokyklos "Žiburėlis" ir "Berželis" į lopšelius-darželius. Savivaldybė kreipėsi į Vyriausybę dėl 6 žemės sklypų (Bajorų kelias 10, 10720 kv. m, kadastro Nr. 0101/0004:1470, Žemynos g. 2C, 15009 kv. m, kadastro Nr. 0101/0015:305, Mokslininkų g. 11A, 9989 kv. m., kadastro Nr. 0101/0004:1471, Tolminkiemio g. (Pilaitė), 18276 kv. m, kadastro Nr. 0101/0167:2078,  Balsių g. 8970 kv. m., kadastro Nr. 0101/0131:5131, E. Čiudakovos g./A. Staškevičiūtės g. 3762 kv. m., kadastro Nr. 0101/0051:1592) perdavimo neatlygintinai Vilniaus miesto savivaldybės nuosavybėn ir Nacionalinė žemės tarnyba pritarė LRV nutarimų projektams dėl darželių sklypų perdavimo savivaldybės nuosavybėn. Išnuomojus šiuos sklypus privatiems operatoriams, juose bus galima statyti 220 vietų ir didesnius darželius bei pradines mokyklas. Ugdymo įstaigas siūloma statyti tuose rajonuose, kuriuose ypač trūksta vietų vaikų darželiuose. Taip planuojama sukurti dar apie 1000 – 1500 naujų vietų darželinukams</t>
  </si>
  <si>
    <t>a) Vykdyti Vilniaus miesto savivaldybės bendrojo ugdymo tinklo stebėseną ir tobulinti ją atsižvelgiant į gyventojų švietimo poreikius, mokinių skaičiaus dinamiką, užtikrinant lanksčią mokyklų pasirinkimo tvarką. b) Tobulinti mokyklų valdymą, sukurti mokyklų veiklos priežiūros sitemą. c) Stiprinti bendrojo ugdymo mokyklų savarankiškumą.</t>
  </si>
  <si>
    <t>Parengtas ir pradėtas įgyvendinti naujas Vilniaus miesto savivaldybės bendrojo ugdymo  mokyklų tinklo pertvarkos 2016–2020 metų bendrasis planas.</t>
  </si>
  <si>
    <t>Plėsti specialiojo ugdymo poreikių turinčių vaikų švietimo prieinamumo ir kokybiško ugdymosi galimybes</t>
  </si>
  <si>
    <t>a) Pagal poreikį steigti specialiasias klases specialiųjų ugdymosi poreikių turintiems vaikams.
b) Plėtoti įtraukųjį ugdymą bendrojo ugdymo mokyklose.
c) Sukurti specialiųjų ugdymosi poreikių turinčių vaikų duomenų bazę su tikslu gerinti teikiamų švietimo paslaugų kokybę.</t>
  </si>
  <si>
    <t>Sudarytos galimybės suaugusiems mokytis, užtikrinama suaugusioųjų mokymo programų pasiūlą ir galimybė rinktis mokymosi visą gyvenimą programas.</t>
  </si>
  <si>
    <t>2016–2017 m. m. nuotoliniu būdu Vilniaus Ozo gimnazijoje  iš viso mokosi 1050 mokinių. Iš jų  lituanistinių dalykų (lietuvių kalbos, Lietuvos istorijos ir geografijos) - 481 mokinys, visų konkrečios klasės dalykų - 569. Stebima tendencija– daugėja nuotoliniu būdu visų dalykų besimokančių mokinių, kurie atvyksta iš Vilniaus ir kitų Lietuvos gimnazijų su gydytojų rekomendacijomis, Vaiko teisių apsaugos skyriaus rekomendacijomis, taip pat daugėja mokinių, kuriems skirtas mokymas namuose. Nuotolinio mokymo paklausa auga</t>
  </si>
  <si>
    <t>Bendrojo ugdymo mokyklos panaudojant mokinio krepšelio lėšas ir kitas teisėtai gautas lėšas  aprūpinamos mokymo priemonėmis pagal ugdymo įstaigų poreikį. Už mokinio krepšelio lėšas ir kitas teisėtai gautas lėšas pagal pateiktas mokyklų ataskaitas nupirkta 68769 naujų vadovėlių už 648469 Eur. Bendrojo ugdymo mokyklų bibliotekos įsigijo 19813 knygų ir leidinių  už 103463 Eur.</t>
  </si>
  <si>
    <t>Plėtoti Vilniaus miesto bendrojo ugdymo mokyklų ir aukštųjų mokyklų bei kultūros ir meno institucijų bendradarbiavimą.</t>
  </si>
  <si>
    <t>a) Sudaryti sąlygas ir skatinti bendrojo ugdymo įstaigas aktyviai dalyvauti įvairiuose projektuose. b) Inicijuoti ir remti mokslo ir mokymo įstaigų projektus mokinių kūrybiškumui, iniciatyvumui ugdyti, steigti STEAM centrus.</t>
  </si>
  <si>
    <t>Bendradarbiaujama su VGTU tiksliųjų mokslų plėtros srityje.Pasirašyta sutartis dėl STEAM centrų steigimo.</t>
  </si>
  <si>
    <t xml:space="preserve">Siekiant didinti mokinių susidomėjimą gamtos mokslais, technologijomis, inžinerija, matematika, priimtas sprendimas dėl STEAM atviros prieigos centrų steigimo, kurie prisidės prie inovacijų kultūros formavimo. Vilnius viena iš 10-ties šalies savivaldybių, kuri atsiliepė į Švietimo ir mokslo ministerijos siūlymą steigti Vilniaus mieste STEAM centrus. Dėl didžiausio lyginant su kitomis savivaldybėmis besimokančių mokinių skaičiaus nutarta Vilniuje įsteigti ne vieną, kaip kituose regionuose, bet du STEAM atviros prieigos centrus. Taip pat čia yra didžiausia mokslo ir studijų institucijų, inovatyvių įmonių dalis, su kuriais bus glaudžiai bendradarbiaujama siekiant sukurti tinkamą aplinką vaikų gebėjimų ugdymui bei rengiant STEAM mokytojus.
Atnaujinta VGTU sutartis su Vilniaus miesto savivaldybe yra gera proga pasidžiaugti kartu nuveiktais darbais, nes partnerystė prasidėjo dar prieš keletą metų. Visų pirma bendradarbiavimą sieja bendra vizija dėl STEAM ir tiksliųjų mokslų plėtros – jau penkiolikoje Vilniaus miestų gimnazijų įsteigtos VGTU klases ir padedama mokykloms sustiprinti tiksliųjų mokslų ugdymą. Taip pat bendradarbiaujant su Vilniaus miesto savivaldybe, buvo įsteigtas pirmasis Vilniuje inžinerinių mokslų licėjus. 
</t>
  </si>
  <si>
    <t xml:space="preserve">Vasaros poilsio programų įgyvendinimui pateiktos 115 paraiškų, iš jų finansuotos 98.   Nuo 2016 m. spalio mėn.vykdomas nefomaliojo vaikų švietimo veiklų organizavimas - akredituotos 315 programos, kurias lanko 16830 mokiniai, taip skatinamas vaikų ir jaunimo užimtumas (lėšos skirtos Lietuvos Respublikos švietimo ir mokslo ministerijos).                 </t>
  </si>
  <si>
    <t>a) projektuojami dviračių takai palei T.Narbuto g., Ukmergės g.,  palei Neries ir Vilnios krantines, Žirmūnuose, Naujamiestyje, Šnipiškėse.
b) pradėta Vilniaus g. rekonstrukcija, Gediminio pr. praplatinti dviračių takai, mažinami konfliktai kitose Senamiesčio gatvėse.
d) Tvarkomos probleminės vietos dviračių takuose, atnaujinama dviračių takų danga. Paskelbta "Draugiškų gatvių" inciatyva, patvirtintos dviračių takų rekomendacijos.</t>
  </si>
  <si>
    <t>a) Projektuojami (rengiami projektiniai pasiūlymai arba techniniai projektai) takams, patenkantiems į ES finansavimo ITV programą, taip pat Susisiekimo ministerijos programą.
d) Sutvarkyta daugiau kaip 120 probleminių vietų visame mieste esančiuse dviračių takuose, atnaujinta dviračių takų danga Nemenčinės pl. (5km), Gabijos g. (1km). Paskelbta "Draugiškų gatvių" inciatyva - tokiomis gatvėmis paskelbtos Universiteto g. (mažinant konfliktus su pėsčiaisiais Pilies g.), Vokiečių g., Islandijos ir kitos gatvės. Patvirtintos dviračių takų rekomendacijos - miesto kokybės standartas naujiems dviračių takams.</t>
  </si>
  <si>
    <t>Apmokyti neregiai naudotis transporto priemonėse esančia elektroninio bilieto žymėjimo įranga; įsigyjamos naujos žemagrindės transporto priemonės, pritaikytos ŽSP; apmokyti viešojo transporto vairuotojai SĮ „Susisiekimo paslaugos“  atnaujino  greičiausio maršruto planavimo įrankį – apsilankę stops.lt svetainėje ir pasirinkę greičiausio maršruto planavimą, vos vienu papildomu paspaudimu neįgalūs keleiviai į planuojamą maršrutą gali įtraukti žemagrindes transporto priemones. 2016 m. stotelių švieslentėse žymimos VT transporto priemonės pritaikymos ŽSP.</t>
  </si>
  <si>
    <t>Neregių atstovas buvo apmokytas kaip naudotis transporto priemonėse esančia elektroninio bilieto žymėjimo įranga. Laikinai buvo perduotas mokomasis stendas su tokia įranga, kurio pagalba apmokomi kiti neregiai;  Vykdomi nuolatiniai vairuotojų mokymai, apimantys kokybiškų paslaugų teikimą žmonėms su specialiaisiais poreikiais bei visiems viešojo transporto keleiviams</t>
  </si>
  <si>
    <t xml:space="preserve">2015 m. balandžio 13 d. Administracijos direktoriaus įsakymu Nr. 30-1066 buvo patvirtinta „Kompleksinių stovėjimo aikštelių ir elektromobilių krovos vietų Vilniaus miesto savivaldybės teritorijoje plėtros schema“. Rangos darbai numatomi vykdyti 2017 metais. Planuojama gauti finansavimą iš ES lėšų.                                         </t>
  </si>
  <si>
    <t>Pagrindiniai darnaus judumo Vilniaus mieste principai atitinka 2012-12-19 Vilniaus m. Tarybos sprendimu Nr. 1-961 patvirtintą Naujų transporto rūšių diegimo Vilniaus mieste specialųjį planą. Parengta ir suderinta su Susisiekimo ministerija Vilniaus miesto savivaldybės Darnaus judumo planno techninė užduotis, patvirtintas plano komitetas; 2016-10-12 Tarybos sprendimas Nr.1-650 "Dėl pavedimo SĮ "Vilniaus planas" parengti Vilniaus miesto savivaldybės darnaus judumo planą". Numatomi rangos darbai nuo 2017-01 iki 2018-12, planuojama gauti  ES finansavimą.</t>
  </si>
  <si>
    <t xml:space="preserve">a) Taryboje patvirtintas Planuojamų įrengti viešųjų elektromobilių įkrovimo prieigų Vilniaus miesto savivaldybės viešojoje teritorijoje planas iki 2020 metų; b) rengiamasi paraiškos teikimui gauti finansavimą pagal 2014–2020 metų Europos Sąjungos fondų investicijų veiksmų programos 4 prioriteto „Energijos efektyvumo ir atsinaujinančių išteklių energijos gamybos ir naudojimo skatinimas“ 04.5.1-TID-V-515 priemonės „Elektromobilių įkrovimo prieigų tinklo kūrimas“ projektų finansavimo sąlygų aprašą.                                
e) Vilniaus miestas dalyvauja tokiose akcijose kaip "judumo savaitė",  "diena be automobilio", "Europos dviračių iššūkis", taip siekiant daugiau kalbėti apie judėjimo dviračiais naudą ir privalumus.  
</t>
  </si>
  <si>
    <t xml:space="preserve">Užbaigtas statyti Vakarinio aplinkkelio  III etapas.  Nutiesta 5,34 km gatvės, pastatyti 6 viadukai ir 1 pėsčiųjų tiltas, rekonstruota  13,440 km 13 kg/m 110 kV  kabelio tiesimo įtraukimo įrenginių darbų ir 5,025 km 9 kg/m kabelio tiesimo įtraukimo būdu įrengimo darbų. Atlikta 100 % darbų. Linija perduota eksploatuoti AB "LITGRID".  Pradėta statyti jungtis tarp Santariškių gatvės ir Molėtų plento (Santaros gatvė). Rengiamas Šiaurinės gatvės nuo miesto ribos iki Ukmergės g. statybos techninis projektas. </t>
  </si>
  <si>
    <t>b)  Iš Kelių priežiūros ir plėtros programos lėšų įrengtas  apšvietimas: Grūšiakalnio, Ožkinių sodų 7- osios, Ožkinių sodų 11- osios, Ožkinių sodų 12- osios, Brastos, Vilkynės, Mechanikų gatvėse.  apšviesti pėsčiųjų takai: Šiaurės gatvėje  nuo stotelės Lūžiai iki Viršuliškiš g. 33 ir  nuo Kazliškių  g. 4 iki Tuskulėnų g.66. Įrengtas Liepkalnio gatvės dalies apšvietimas. Vykdomas Pėsčiųjų takų ir sankryžų apšvietimo įrengimas su daliniu fizinių bei juridinių asmenų finansavimu Sakalaičių sodų 4 oji, V. Mačernio , Gelvadiškių sodų 6 oji gatvėse.  Pėsčiųjų perėjų kryptinis apšvietimas  įrengtas Gabijos, Medeinos, Žemynos, Šiltnamių, Verkių, Eišiškių pl., S. Batoro it kitose gatvėse.</t>
  </si>
  <si>
    <t xml:space="preserve">Pagrindiniai darnaus judumo Vilniaus mieste principai atitinka 2012-12-19 Vilniaus m. Tarybos sprendimu Nr. 1-961 patvirtintą Naujų transporto rūšių diegimo Vilniaus mieste specialųjį planą. Parengta ir suderinta su Susisiekimo ministerija Vilniaus miesto savivaldybės Darnaus judumo planno techninė užduotis, patvirtintas plano komitetas; 2016-10-12 Tarybos sprendimas Nr.1-650 "Dėl pavedimo SĮ "Vilniaus planas" parengti Vilniaus miesto savivaldybės darnaus judumo planą". </t>
  </si>
  <si>
    <t>Numatomi rangos darbai nuo 2017-01 iki 2018-12, planuojama gauti  ES finansavimą.</t>
  </si>
  <si>
    <t xml:space="preserve">b) Vilniaus miesto savivaldybės administracijos direktoriaus 2011-09-30 įsakymu nr. 30-1379 patvirtinta Saugaus eismo programa 2011-2020 metams e) paženklinta arba atnaujinta „Apsaugok mane“ ženklu pažymėjo daugiau kaip 240 prie mokyklų esančių pėsčiųjų perėjų. </t>
  </si>
  <si>
    <t>b) Suformuota 20 iškiliųjų pėsčiųjų perėjų, 37-iose vietose įrengtas kryptinis perėjos apšvietimas, 49-iose vietose greičių mažinimo kalneliai, daugiau nei dešimtyje perėjų – ir saugumo salelės. Prieš rugsėjo 1-ąją, siekiant užtikrinti vaikų, ypač pradinukų, saugumą kelyje, taip pat įrengta per 200 geltonų skydų pėsčiųjų perėjose, 70 geltonų mirksinčių žibintų, beveik šimtas įspėjamųjų stulpelių bei du greičio rodymo ženklai.
 e) paženklinta arba atnaujinta „Apsaugok mane“ ženklu pažymėjo daugiau kaip 240 prie mokyklų esančių pėsčiųjų perėjų.</t>
  </si>
  <si>
    <t>a) Įrengta 11 naujų šviesoforais reguliuojamų sankryžų: Nemenčinės-Svajonių, Konstitucijos pr. 21, Ukmergės-M. Lietuvio, Vakarinio aplinkkelio-Pavilnionių, Naugarduko g. 84, Justiniškių-Virbeliškių, Eišiškių pl. "Oro navigacija", Ateities g. 4A, Saulėtekio-Š. Raganos, Žemaitės g. 22, S. Neries g. 55. b) pildyta Vilniaus miesto šviesoforinių sankryžų, bei kitų CEV sistemos posistemių duomenų bazė, kuri leidžia pagal gedimų rūšį analizuoti visų sankryžų ar posistemių veikimą bei sutrikimus. c) vykdoma ir analizuojama eismo spūsčių ir transporto srautų stebėsena. d) 2,3% sumažėjusios šviesoforų ir eismo valdymo sistemos paslaugų išlaidos e) 6,8% sumažėjo šviesoforinio reguliavimo sutrikimų</t>
  </si>
  <si>
    <t xml:space="preserve">b) Išplėstas apmokestintų automobilių stovėjimo vietų skaičius nuo 5113 iki 8768; c) Pradėti paruošiamieji darbai 3 (trijų) P+R aikštelių diegimui; d) Parengta automobilių stovėjimo vietų plėtros gyvenamuosiuose rajonuose galimybių studija.                </t>
  </si>
  <si>
    <t>b) 2011 m. – 54 vietos, 2012 m. – 912 vietos, 2013 m. – 389 vietos, 2014 m. – 897 vietos, 2015 m. – 879 vietos, 2016 m. – 1317 vietos; c) Parinktos P+R aikštelės - Gerulaičio g., prie Siemens arenos, Sėlių g., VT žiede, Ukmergės g. prie PC Senukai ir pradėti paruošiamieji įrengimo darbai; d) Parengtos Fabijoniškių seniūnijos šiaurinės dalies, Pilaitės, Karoliniškių seniūnijos dalies, Naujosios Vilnios seniūnijos dalies teritorijų schemos, kurių sudėtyje numatytos papildomos parkavimo galimybės. Parengta automobilių stovėjimo vietų plėtros gyvenamuosiuose rajonuose galimybių studija.</t>
  </si>
  <si>
    <t xml:space="preserve">a) Ajerų  ir Kairiūkščio gatvėse buvo įrengti kelio ženklai „Krovininio transporto eismas draudžiamas“, gyvenamosios zonos galiojimo išplėtimas miesto gatvėse. </t>
  </si>
  <si>
    <t>Įrengti 7 greičio ribojimo, krovininio transporto eismą draudžiantys, gyvenamosios zonos kelio ženklai Vilniaus mieste.</t>
  </si>
  <si>
    <t xml:space="preserve">[Socialinės paramos skyrius]
Organizuoti NVO socialinių paslaugų, socialinių iniciatyvų konkursus.
</t>
  </si>
  <si>
    <t>Per NVO socialinių projektų atrankos konkursus finansuota 11 socialinių projektų: pagalbos slaugant neįgaliuosius namuose; nemokamo maitinimo nepasiturintiems asmenims; asmens higienos paslaugos socialinės rizikos asmenims; laikino apnakvindinimo ir bendrųjų socialinių paslaugų socialinės rizikos asmenims; šeimos paramos centrų ir globėjų tarnybos</t>
  </si>
  <si>
    <t>Projekto „Daugiafunkcis sveikatinimo, ugdymo, švietimo, kultūros ir užimtumo skatinimo kompleksas“ įgyvendinimui reikalingų dokumentų rengimas.    Projekto „Daugiafunkcis Lazdynų sveikatinimo centras“ įgyvendinimui reikalingų dokumentų rengimas.</t>
  </si>
  <si>
    <t>Pagalbos slaugant asmenis namuose paslaugos teikos 140 asmenų; socialinės priežiūros (apgyvendinimo) paslaugos teikto 65 socialinės rizikos asmenims; asmens higienos - 120 asmenų; nemokamo maitinimo - 1140 nepasiturinčių asmenų; socialinės priežiūros paslaugos - 799 socialinės rizikos šeimoms bei jose augantiems 1238 vaikams bei 288 socialinių įgūdžių stokojančioms šeimoms bei juose augantiems 508 vaikams</t>
  </si>
  <si>
    <t xml:space="preserve">Teikti siūlymai Aplinkos ministerijai dėl daugiabučių  namų  bendrojo naudojimo objektų valdytojų veiklos teisinio reglamentavimo tobulinimo, dėl valdytojų veiklos priežiūros ir kontrolės tobulinimo, dėl pretendentų teikti administravimo paslaugas išbraukimo iš šių  sąrašų, jei  vykdant administratorių veiklos priežiūrą ir kontrolę  yra nustatyti pastovūs teisės aktų pažeidimai.  Siekiant skatinti daugiabučių namų savininkų  bendrijų  kūrimąsi nupirktos Konsultacinės pagalbos teikimo daugiabučių namų patalpų savininkams steigiant ir įsteigus bendriją paslaugos ir 2016-08-02 pasirašyta sutartis su konkursą laimėjusia individulia įmone "Ego Sum" (Savivaldybė apmoka visas bendrijų steigimo išlaidas - notaro mokestį, Registrų centro Juridinių asmenų registro bei Nekilnojamojo turto registro kaštus).                                              </t>
  </si>
  <si>
    <t xml:space="preserve">Įsisteigta 20 daugiabučių namų savininkų bendrijų ,butų ir kitų patalpų savininkai  pasirašė 28 jungtinės veiklos sutartis, pakeisti 10 namų bendrojo naudojimo objektų administratoriai,15 daugiabučių namų paskirti nauji bendrojo naudojimo objektų administratoriai.  Bendrijų steigimui buvo nemokamai pateikti Registrų centro suformuoti 31 daugiabučių namų patalpų savininkų sąrašai.  </t>
  </si>
  <si>
    <t>Miesto ūkio ir transporto departamentas, Vilniaus senamiesčio atnaujinimo agentūra, Švietimo, kultūros ir sporto departamentas</t>
  </si>
  <si>
    <t>a), b) ir d) nevykdyti, nes nebuvo skirtas finansavimas                                  c) Kultūrinių paslaugų duomenų bazė yra nuolat atnaujinama Vilniaus miesto svivaldybės tinklapyje www.vilnius.lt bei Vilniaus turizmo informacijos centro tinklapyje www.vilnius-events.lt. Taip pat parengta 2016-ų metų Vilniaus miesto renginių programa.
e) Informacija apie Vilniaus mieste vykstančius kultūros renginius yra nuolat skleidžiama tarp užsienio partnerių.</t>
  </si>
  <si>
    <t>Skaityti veiksmo 1.5.3.2 rezultato aprašymą.</t>
  </si>
  <si>
    <t>Įdiegtas teisės pažeidimų administravimo modulis</t>
  </si>
  <si>
    <t>Įdiegtas teisės pažeidimų administravimo modulis, atliekami darbai dėl integracijos į nacionalinį ATP registrą</t>
  </si>
  <si>
    <t>a) Įrengtos naujos VT eismo juostos. b) teikiami siūlymai parengtam specialiąjam planui  tikslinti</t>
  </si>
  <si>
    <t>2016  11 09 pasirašyta tiesioginė viešųjų paslaugų sutartis su UAB "Vilniaus viešasis transportas" dėl visų viešojo transporto maršrutų aptarnavimo</t>
  </si>
  <si>
    <t>Miesto ūkio ir transporto departamentas, BĮ Pavilnių ir Verkių parkų regioninių parkų direkcija</t>
  </si>
  <si>
    <t xml:space="preserve">Vystyti nauji kultūrinio turizmo produktai (parengtos naujos ekskursijos po Vilniaus miestą, sukurtas naujas maršrutas po BBC serialo “Karas ir taika” filmavimo vietas; sukurti kulinariniai maršrutai, Vilniaus fotožemėlapis ir kt.); skatintas bei stiprintas konferencijų turizmo produktų konkurencingumas (vykdytas Vilniaus kaip tinkamo tarptautinėms konferencijoms rengti miesto pozicionavimas, gerinta paslaugų kokybė (organizuoti mokymai paslaugų sferos darbuotojams; vykdyti pažintiniai turai ir produkto pristatymas konferencijų turizmo organizatoriams ir kt.), formuotas Vilniaus kaip turistinės vietovės įvaizdis, įgyvendintos įvairios rinkodaros priemonės (rinkodara socialiniuose tinkluose, turizmo interneto svetainių www.vilnius-tourism.lt ir www.vilnius-events.lt atnaujinimas ir administravimas, leisti įv. turistinį Vilniaus produktą pristatantys leidiniai, Vilniaus turizmo galimybes pristatytos įvairiuose renginiuose Lietuvoje ir užsienyje ir kt.), vykdytos kitos 2016 metais plane numatytos priemonės. </t>
  </si>
  <si>
    <t>Nuolat vykdomas gatvių einamasis remontas, prižiūrimi ir atnaujinami želdiniai, tvarkomi šaligatviai, pėsčiųjų zonos  pagrindiniuos įvažiavimuose į miestą.</t>
  </si>
  <si>
    <t>Vilniaus miesto ženklo įregistravimas patentų biure. Vilniaus miesto ženklo viešinimas. Vilniaus miesto ženklas pristatymas ir viešinimas vietinei bei tarptautiniai rinkai.</t>
  </si>
  <si>
    <t>Vykdomos VMS ir VMS priklausančių įstaigų rinkodarinės kampanijos, kurios viešina Vilnių ne tik Lietuvoje, tačiau ir visame pasaulyje. Šią funkciją vykdo GO Vilnius komanda.</t>
  </si>
  <si>
    <t>Visuomenės informavimas apie Savivaldybės veiklą bei informacijos monitoringas.  Rinkodariniai projektai: projektas su interneto portalais "Vilnius auga", integruotos komunikacijos projektai: "Upė sugrįžta į miestą", "Vilnius be draudimų", "Vilnius grįžta atsinaujinęs". Metinės ataskaitos rengimas ir viešinimas įvairiais informaciniais kanalais. Vilniaus miesto Kalėdų komunikacijos koordinavimas, akcijos "Susitikim prie puodelio kavos!" koordinavimas. Bendradarbiavimas su mieste vykstančiais renginiais (sporto, kultūriniais, socialiniais, moksliniais) ir viešinimas. Darbas su žiniasklaida, monitoringas, pranešimai spaudai. Komunikacija socialiniuose tinkluose. Krizinių situacijų komunikacijos valdymas.</t>
  </si>
  <si>
    <t>Turto bankas kartu su  kitomis institucijomis parengė galimybių studiją, kurioje teigiama, kad į Tarptautinį konferencijų centrą rekonstruoti Vilniaus koncertų ir sporto rūmai - labai reikalingas sostinei ir valstybei objektas ir jo rekonstrukcija tikrai atsipirks. LR Vyriausybei  pritarus, kad Vilniaus sporto ir koncertų rūmų rekonstrukcijos projektas būtų pripažintas svarbiu valstybei ekonominiu projektu, Turto bankas parengė dokumentus konkursui: „Parengti Sporto rūmų pritaikymo kongresų, konferencijų ir kitų kultūrinių renginių veiklai projektą, atnaujinti pastatus bei prižiūrėti projekto eigą“.  Konkursas paskelbtas 2016  m. Preliminari projekto vertė, įskaitant pastato įsigijimą iš ŪBIG, siekė iki 19,7 mln. eurų, o centrą 10 metams ketinama išnuomoti konkurso būdu pasirinktam operatoriui.</t>
  </si>
  <si>
    <t>a) Įkurta VŠĮ " GO VILNIUS"  b) Parengtas miesto interaktyvus žemėlapis, veikia mobiliosios programėlės gyventojams apie atskirass miestui aktualias sritis</t>
  </si>
  <si>
    <t>Suprojektuota 10 viešųjų erdvių gyvenamuosiuose rajonuose</t>
  </si>
  <si>
    <t>Projektuojamose viešosiose erdvėse yra numatyta galimybė čia atsirasti kultūros ir meno objektams.</t>
  </si>
  <si>
    <t xml:space="preserve">2016 m. buvo pradėtas Vilniaus miesto teritorijos bendrojo plano keitimas. </t>
  </si>
  <si>
    <t xml:space="preserve">Naujajame Bendrąjame plane numatomos teritorijos logistikos centrams kurtis </t>
  </si>
  <si>
    <t>Naujajame Bendrąjame plane numatomos teritorijos  pramonės  veiklai vystyti</t>
  </si>
  <si>
    <t>c) kuriamas tyrimų, informacijos ir komunikacijos centras.</t>
  </si>
  <si>
    <t>Skaityti veiksmo 2.3.1.1. rezultato aprašymą</t>
  </si>
  <si>
    <t>Baigti atskirų teritorijos projektų (a, b, c, d,e) projektiniai pasiūlymai, rengiami techniniai projektai</t>
  </si>
  <si>
    <t xml:space="preserve">b) iki 2019 m. bus sutavarkyti Rasų kapinių paminklai, koplycios, istorinės tvoros, landšaftas, infrastruktūra.  Bus sukurtas laidojimo vietų registras.                                                                 d) 2016 m. sudaryta 15 sutarčių su daugiabučių gyvenamųjų namų valdytojais dėl balkonų avarinės būklės likvidavimo darbų ir paramos gyventojams už atliktus tvarkybos darbus; sutvarkyta 13 objektų.  </t>
  </si>
  <si>
    <t>b) 12 pažymų dėl galimai neteisėtų statybos darbų Senamiestyje; 
c) 20 pastatų fotofiksacijų,  20 valstybės saugomų KP objektų apžiūros aktų, 199 mažojo paveldo elementai. Viso per 2011 - 2016 m. atlikta 297 objektų apžiūra.</t>
  </si>
  <si>
    <t>b) 12 pažymų dėl galimai neteisėtų statybos darbų Senamiestyje; 
c) atlikta 20 pastatų fotofiksacijų, parengta 20 valstybės saugomų KP objektų esamos būklės apžiūros aktų, užfiksuoti 199 mažojo paveldo elementai.</t>
  </si>
  <si>
    <t>Skaityti veiksmo 2.3.2.1. rezultato aprašymą</t>
  </si>
  <si>
    <t>Miesto ūkio ir transporto departamentas, Finansų ir strateginio planavimo departamentas</t>
  </si>
  <si>
    <t xml:space="preserve">a) restauruota gynybinės sienos dalis Šv. Dvasios g. </t>
  </si>
  <si>
    <t xml:space="preserve">10 posėdžių, 8 informaciniai pranešimai, 7 kontrolinių patikrinimų, 5 rekomendacijos, 1 tarptautinis renginys; parengta preliminari amatininkų veiklos efektyvumo reitingavimo lentelė. </t>
  </si>
  <si>
    <t xml:space="preserve">Įgyvendinant "Dailiųjų amatų, etnografinių verslų ir mugių programą" koordinuojamas programos dalyvių dalyvavimas miesto šventėse, suorganizuota 10 posėdžių, parengti 8 informaciniai pranešimai spaudai ir internetui, parengtos 5 rekomendacijos, atlikti 7 kontroliniai patikrinimai, 2-ą kartą surengtos tarptautinės  „Europos dailiųjų amatų dienos"; parengta preliminari amatininkų veiklos efektyvumo reitingavimo lentelė. </t>
  </si>
  <si>
    <t>9 programa ir 10 programa</t>
  </si>
  <si>
    <t xml:space="preserve">40 konsultacinių susitikimų, tame tarpe 5 vieši projektų svarstymai (Vokiečių g. kiemo ir Sinagogos aplinkos), 38 edukaciniai renginiai, 2 tarptautiniai projektai, vaikų vasaros stovyklos (10 pamainų). </t>
  </si>
  <si>
    <t xml:space="preserve">40 konsultacinių susitikimų; atnaujintas tinklalapis www.vsaa.lt. Skyriuje „Bendruomenei“ sukurti 2 nauji poskyriai „Dažniausiai užduodami klausimai“ ir „Patarimai ir nuorodos“.  5 vieši projektų aptarimai (Vokiečių g. kiemo ir Singogos), 38 edukaciniai renginiai (seminarai, Europos paveldo dienų renginiai), 2 tarptautiniai projektai, vaikų vasaros stovyklos (10 pamainų).  </t>
  </si>
  <si>
    <t>Parengtos Vilniaus miesto savivaldybės teritorijų kvartalų ir daugiabučių rajonų kaimynijų schemos</t>
  </si>
  <si>
    <t xml:space="preserve">Išleistas kaimynijos tvarkymo informacinis lankstinukas, tipinės kaimynijos sutvarkymo projektiniai siūlymai su atskirų įrangos elementų sąmatomis bei minimalios tvarkymo programos sąmata, pradėti rengti Paramos kaimynijų tvarkymo darbams programos aprašomoji dalis. 2017 m. pradėjus įgyvendinti šią kompleksinę gyvenamosios aplinkos tvarkymo programą, daugiabučių namų gyventojai galėtų teikti paraiškas jų namų gyvenamosios aplinkos tvarkymo kofinansavimui gauti iš Vilniaus miesto savivaldybės. </t>
  </si>
  <si>
    <t xml:space="preserve">a) rengiami projektiniai pasiūlymai ir detaliojo plano korektūra privačiomis lėšomis b) parengta dešiniojo Neries kranto transporto ir parkavimo koncepcija; parengti Giedraičių g. rekonstrukcijos projektiniai pasiūlymai; pradėtas Kernavės g. rekonstrukcijos techninis projektas;  Rengiami projekto "Neries senvagės rekreacinės infrastruktūros įrengimas su aktyvaus poilsio ir pėsčiųjų bei dviračių trasomis" projektiniai pasiūlymai; baigti projekto "Neries krantinių atnaujinimas" projektiniai pasiūlymai
  </t>
  </si>
  <si>
    <t>Bendrajame plane numatomas tolesnis lokalių centrų plėtojimas tikslinėse miesto zonose.</t>
  </si>
  <si>
    <t xml:space="preserve">2016 m. buvo pradėtas Vilniaus miesto teritorijos bendrojo plano keitimas.  </t>
  </si>
  <si>
    <t xml:space="preserve">Patvirtinta planavimo programa ir kiti planavimo pradžios dokumentai, gautos planavimo sąlygos iš įvairių institucijų, surinkta papildoma informacija iš institucijų, reikalinga plano keitimui, parengta esamos būklės analizė - 2016 m. rugsėjo mėn. ji plačiai pristatyta seniūnijose, aptarta 6 susitikimuose su vietos gyventojais aktyviai įtraukiant, verslą, nekilnojamo turto vystytojus, geriausius urbanistikos bei teritorijų planavimo ekspertus. Buvo pradėta rengti Vilniaus gyventojų reprezentatyvi apklausa – interviu būdu apklausta beveik 2000 gyventojų. Esamos Bendrojo plano būklės įvertinimo rezultatai ir pasiūlymai koncepcijai gruodžio mėn. buvo pristatyti miesto politikams. </t>
  </si>
  <si>
    <t>Skaityti veiksmo 3.1.1.6. rezultato aprašymą.</t>
  </si>
  <si>
    <t xml:space="preserve">2016 m. vyko PROJEKTO  „VILNIAUS ORO UOSTO IR GRETIMOS TERITORIJOS PLĖTROS STRATEGIJA“ PARENGIMO  DARBO GRUPĖS POSĖDZIAI, SUDARYTA BENDRARBIAVIMO SUTARTIS TARP VILNIAUS SAVIVALDYBĖS IR VILNIAUS ORO UOSTO. </t>
  </si>
  <si>
    <t>Norint apsaugoti bendruomenei skirtas viešąsias erdves ir želdynus buvo parengti ir priimti du svarbūs Tarybos sprendimai  - dėl Neries pakrančių viešųjų erdvių ir dėl viešųjų erdvių daugiabučių rajonuose pripažinimo svarbiais vietos bendruomenei.</t>
  </si>
  <si>
    <t>Skaityti veiksmo 3.1.2.3. rezultato aprašymą.</t>
  </si>
  <si>
    <t>Dalyvavo 12 įstaigų atstovai (per 200). Buvo globojama: Ozo ežerėliai, Salotės ežeras, Salininkų tvenkinys,  Neries upės skirtingos atkarpos, Vokės upė. Asociacija „Gyvoji Planeta“.</t>
  </si>
  <si>
    <t xml:space="preserve">a) Rengiamas pakrančių tvarkymo specialusis planas                              b) Vykdomi vandens pakrančių švarinimo darbai. </t>
  </si>
  <si>
    <t>a) Pradėti viešųjų erdvių senosiose Šnipiškėse atgaivinimo projektai, inžinerinės infrastruktūros atnaujinimas, dviračių trasų planavimas</t>
  </si>
  <si>
    <t>Vykdomi 3 viešųjų erdvių ir dviračių takų projektiniai pasiūlymai ( prie Giedraičių, Daugėliškio, Kernavės, Fino g.); rengiami techniniai projektai Giedraičių, Kernavės g. rekonstrukcijai</t>
  </si>
  <si>
    <t>Nebuvo pateikta projektų finansavimui.</t>
  </si>
  <si>
    <t>2017 m. planuojama  projekto pradžia. 2016 m. nebuvo planuojam vykdyti.</t>
  </si>
  <si>
    <t>Veikianti elektroninio bilieto sistema. Toliau vykdomi techniniai darbai. Bet pagrindinė darbo dalis yra jau įvykdyta ir išmokoma skola.</t>
  </si>
  <si>
    <t>Inicijuota, kad buvusiuose Vilniaus koncertų ir sporto rūmuose būtų įkurtas Tarptautinis kongresų ir konferencijų centras.</t>
  </si>
  <si>
    <t>ES struktūrinės paramos lėšomis parengti leidiniai "Dviračių maršrutai" ir Vandens maršrutai ir aktyvios pramogos" Vilnius-Trakai-Kernavė. Atnaujintas turistinis maršrutas „Žydų paveldas Vilniuje“ ir  jaunimui skirtas maršrutas „Vilnius. Eime“. Leidiniai buvo platinami tarptautinėse turizmo parodose, verslo  misijose, konferencijose, įvairiuose susitikimuose. Bendras išplatintų leidinių skaičius -28500vnt.</t>
  </si>
  <si>
    <t>a) koordinuotas informacijos apie užsienio miestų partnerių tarptautiniams projektams vykdyti paiešką perdavimas atoitinkamiems VMS struktūriniams padaliniams;
b) kartu su VšĮ Go Vilnius parengti ir išsiųsti Mero palaikymo laiškai siekiant pritraukti įvairių tarptautinių asociacijų metinius renginius.</t>
  </si>
  <si>
    <t>a) 2016 m. koordinuoti Vilniaus kultūriniai pristatymai 3 renginiuose užsienyje;
b) 2016 m. koordinuoti 8 užsienio šalių kultūriniai renginiai Vilniuje</t>
  </si>
  <si>
    <t>2016 04 03 paskelbtas konkursas privačiam vežėjui parinkti, aptarnaujant privežamuosius ir dalį pagrindinių maršrutų</t>
  </si>
  <si>
    <t xml:space="preserve">a) naudojama projektų valdymo sistema „Redmine“
b) pradėtos projektų valdymo sistemos „Redmine“ tobulinimo procedūros pagal Investicinių projektų skyriaus poreikį ir rekomendacijas;
c) sukurta pavaldžių įstaigų viešųjų pirkimų sutarčių pildymo ir bankinių išrašų (finansinių ataskaitų) teikimo informacinė sistema;
d) Atliktas „Programinės įrangos pirkimas, skirtos registruoti ir tvarkyti Vilniaus miesto savivaldybės nekilnojamąjį turtą“ viešas pirkimas ir pasirašyta sutartis su tiekėju, vykdomi diegimo darbai; 
e) kuriama sistema, skirta gatvių infrastruktūros, pastatų, aplinkos tvarkymo procedūrų administravimui, kuri apjungs ir savivaldybės įmonių atliekamus darbus ir paslaugas.
</t>
  </si>
  <si>
    <t xml:space="preserve">VšĮ „GO Vilnius“  2016 metų rudenį įkurtas Verslo skyrius. 27 potencialiems užsienio investuotojams daugiau kaip iš 10 šalių pristatyta informacija apie Vilnių, suorganizuoti 4 Vilniaus miesto pristatymai užsienyje, 2 Vilniuje įsikūrusioms įmonėms suteikta pagalba ir konsultacijos, dalyvauta 3 potencialių investuotojų projektuose.
Vilniuje bendradarbiaujant su VšĮ „Vilniaus kino biuras“ nufilmuoti 42 kino projektai, iš jų 10 užsienio kūrėjų filmai.
</t>
  </si>
  <si>
    <t xml:space="preserve">Investicinių projektų valdymo skyrius pagal įgyvendinamą 8 programą „Sąlygų verslo plėtrai sudarymas ir patrauklios investicijoms aplinkos formavimas“  kuruoja Vilniaus miesto savivaldybės įstaigas VšĮ „GO Vilnius“ ir VšĮ „Kino biuras“, kurių tikslas – didinti miesto patrauklumą investuotojams. VšĮ „GO Vilnius“ įregistruota 2016 m. gegužės 2 d. Įstaigos veiklos tikslai - skatinti Vilniaus turizmo plėtrą, platinti informaciją apie Vilniaus miesto turizmo galimybes, paslaugas ir kitas veiklos sferas, reikalingas turistams, taip pat skatinti privačias užsienio investuotojų investicijas Vilniaus mieste, skleisti informaciją apie verslo, turizmo ir gyvenimo galimybes tikslinėms užsienio auditorijoms. </t>
  </si>
  <si>
    <t>2016 metais Vilniaus miesto apgyvendinimo įstaigos sulaukė 1.032.254 svečių. Palyginti su 2015 m. tuo pačiu laikotarpiu, svečių skaičius išaugo 5,5 proc.</t>
  </si>
  <si>
    <t>Nupirktos eksperto paslaugos dėl Viešosios ir privačios partnerystės būdu įgyvendinamo Vilniaus miesto gatvių apšvietimo renovacijos ir eksplotavimo projekto  pirkimo. 2016 m. rugsėjo 7 d. paskelbtas projekto „Daugiafunkcis sveikatinimo, ugdymo, švietimo, kultūros ir užimtumo skatinimo kompleksas“ konkursas koncesijai suteikti.</t>
  </si>
  <si>
    <t xml:space="preserve">Supaprastinta Licencijų verstis mažmenine prekyba alkoholiniais gėrimais išdavimo tvarka (teikiamas tik prašymas išduoti licenciją), licencijos verstis mažmenine prekyba tabako gaminiais išduodamos ūkio subjektui tik deklaravus (raštu) apie numatomą prekybą tabako gaminiais. Pasirašyta sutartis su VĮ Registrų centras dėl eleltroninių aukcionų. </t>
  </si>
  <si>
    <t xml:space="preserve">Buvo siūloma didinti rinkliavą už licencijų išdavimą 50 proc. - LR Vyriausybė rinkliavą padidino apie 30 proc. 
</t>
  </si>
  <si>
    <t xml:space="preserve">Lietuvos Respublikos Vyriausybės 2000-12-15 nutarimas Nr. 1458 „Dėl konkrečių valstybės rinkliavos dydžių ir šios rinkliavos mokėjimo ir grąžinimo taisyklių patvirtinimo“. 
2016-02-15 raštas Nr. A51-11694/16(3.3.2.15-TD2) Lietuvos savivaldybių asociacijai.. 
</t>
  </si>
  <si>
    <t>2016 m. įvykdyti trys pagrindiniai projektai, kurių metu pilnai renovuoti toliau minimi pastatai: lopšelis – darželis „Ąžuolas“, lopšelis – darželis „Gluosnis“ ir Vilniaus Lelevelio mokykla. Taip pat įsteigtos ir sutvarkytos ~ 31 priešmokyklinės/ikimokyklinės grupės. Pabrėžtina, kad tęsiami, nuo 2015 m. pradėti 6 LAAIF projektai ir papildomai pradėti dar 11. Viso 2016 m. investicinei programai skyrta – 24.353,8 tūkst. Eur.</t>
  </si>
  <si>
    <t>Skaityti veiksmo 1.1.1.6 rezultato aprašymą.</t>
  </si>
  <si>
    <t>a) MPD užsakymu buvo toliau rengiamos Vilniaus senųjų kapinių tvarkybos koncepcijos techninio projekto, samatų ir projekto specialiosios bei bendrosios ekspertizės.
b) Vykdyti techninių projektų rengimo darbai.
c) Vykdyti techninių projektų rengimo darbai.</t>
  </si>
  <si>
    <t>Skaityti 2.5.2.1 veiksmo rezultato aprašymą</t>
  </si>
  <si>
    <t xml:space="preserve">Parengta:                                                                      Vilniaus miesto savivaldybės tarybos 2016 m. vasario 3 d. sprendimas Nr. 1-326 „Dėl tikslingumo projektą „Daugiafunkcis sveikatinimo, ugdymo, švietimo, kultūros ir užimtumo skatinimo kompleksas“ įgyvendinti koncesijos būdu“.
Vilniaus miesto savivaldybės tarybos 2016 m. rugpjūčio 24 d. sprendimas Nr. 1-590 „Dėl projekto „Daugiafunkcis sveikatinimo, ugdymo, švietimo, kultūros ir užimtumo skatinimo kompleksas“ koncesijos suteikimo konkurso ir pagrindinių koncesijos sutarties sąlygų tvirtinimo bei konkurso etapų nustatymo“.
Vilniaus miesto savivaldybės administracijos direktoriaus ir Kūno kultūros ir sporto departamento prie Lietuvos Respublikos Vyriausybės generalinio direktoriaus 2016-09-01 įsakymas Nr.30-2091/V-571 „Dėl projekto „Daugiafunkcis sveikatinimo, ugdymo, švietimo, kultūros ir užimtumo skatinimo kompleksas“ koncesijos suteikimo konkurso sąlygų tvirtinimo“ .
2016 m. rugsėjo 7 d. paskelbtas Projekto „Daugiafunkcis sveikatinimo, ugdymo, švietimo, kultūros ir užimtumo skatinimo kompleksas“ konkursas koncesijai suteikti. Pasiūlymus pateikė 3 dalyviai.
</t>
  </si>
  <si>
    <t>Skaityti 2.5.1.1 veiksmo rezultato aprašymą</t>
  </si>
  <si>
    <t>Skaityti veiksmo 2.1.1.4 rezultato aprašymą.</t>
  </si>
  <si>
    <t>2016 m. buvo pradėtas Vilniaus miesto teritorijos bendrojo plano keitimas.</t>
  </si>
  <si>
    <t xml:space="preserve">c) parengti ir patvirtinti nauji seniūnijų nuostatai ir seniūnų pareigybių aprašymai, apibrėžtas seniūno, kaip pagrindinio savivaldybės ir gyventojų tarpininko vaidmuo, numatyti konkretūs veiksmai organizuojant bendruomenių atstovų – seniūnaičių sueigas, sprendimų priėmimą ir jų perdavimą vertinti Savivaldybės padaliniams; 
d)didinant bendruomenių įtraukimą į savivaldą 2016 m. kovo mėn. pradėtas bendruomenių atstovų diskusijų ciklas „Seniūnaičių diena“. Per 2016 m. surengti 4 teminiai susitikimai; surengti 3 tiksliniai aptarimai su atskiromis bendruomenėmis.
</t>
  </si>
  <si>
    <t>2016 m. egzistuojančių ir naujų sistemų, valdymo įrankių modernizavimo, kūrimo ir diegimo darbai nevyko.</t>
  </si>
  <si>
    <t xml:space="preserve">a) Inicijuoti ir remti muges, konferencijas, skatinančias naujas idėjas versle ir verslo ryšių plėtrą;
b) Vykdyti įvairius smulkiojo verslo skatinimo ir gyventojų užimtumo projektus;
c) Bendradarbiauti su VšĮ „Vilnijos verslo inkubatorius“,
Vilniaus prekybos, pramonės ir amatų rūmais ir kitomis asocijuotomis verslo įmonėmis.
</t>
  </si>
  <si>
    <t>1.2.2.</t>
  </si>
  <si>
    <t xml:space="preserve">UŽDAVINYS. Skatinti ir ugdyti gyventojų bendruomeniškumą (Seniūnijos)    </t>
  </si>
  <si>
    <t>1.6.2.</t>
  </si>
  <si>
    <t>Teikti siūlymus rengiant įstatymų pataisas, kuriomis bus siekiama supaprastinti sąlygas verslui.</t>
  </si>
  <si>
    <t>Už tikslo įgyvendinimą atsakingas Finansų ir strateginio planavimo dep.</t>
  </si>
  <si>
    <t>Už tikslo įgyvendinimą atsakingas Miesto plėtros dep.</t>
  </si>
  <si>
    <t>Už tikslo įgyvendinimą atsakingas Užsienio ryšių ir turizmo skyrius</t>
  </si>
  <si>
    <t>TIKSLAS. Kokybiška švietimo sistema, sklandus jaunimo politikos įgyvendinimas, užtikrintas vaikų ir jaunimo užimtumas (Švietimo, kultūros ir sporto departamentas)</t>
  </si>
  <si>
    <t>1.1.1.9</t>
  </si>
  <si>
    <t>1.1.1.10</t>
  </si>
  <si>
    <t>1.1.1.11</t>
  </si>
  <si>
    <t>1.1.1.12</t>
  </si>
  <si>
    <t>1.1.3.3</t>
  </si>
  <si>
    <t>1.1.3.4</t>
  </si>
  <si>
    <t>Užtikrinti mokyklų tinklo efektyvų panaudojimą švietimo reikmėms.</t>
  </si>
  <si>
    <t xml:space="preserve">1) Vyko projektas "Šeimų klubas", kurio tikslas - stiprinti šeimos narių sveikatą ir skatinti aktyviai bei sveikai leisti laiką drauge. Projektas „Šeimų klubas“ apima aktyvios ir meninės nemokamos veiklos šeimoms.
2) Tęsėsi vaikų sveikatinimo projektas "Sveiki ir fiziškai aktyvūs vaikai - sveika visuomenė". Tikslas: įvertinti ir sustiprinti Vilniaus miesto mokyklų pradinių klasių moksleivių fizinę sveikatą, organizuojant teorinius/praktinius užsiėmimus ir įtraukiant visus vaikui įtaką darančius žmones (bendraklasius, mokytojus ir tėvus).
3) Nuolat organizuotos mankštos nėščiosioms, moterims po gimdymo, dubens dugno stiprinimo mankštos ir mankštos mamoms su kūdikiais.
4) Nuolat organizuojami šiaurietiškojo ėjimo užsiėmimai po Vilniaus miesto parkus. Senjorams organizuojamos mankštos grupėse, sveikos gyvensenos paskaitos, šokių ir meno terapijos užsiėmimai. Organizuojamos grupinės mankštos darbingo amžiaus žmonėms ir organizuota bėgimo akademija.
</t>
  </si>
  <si>
    <t>Vilniaus miesto savivaldybės tarybos 2016 m. balandžio 19 d. sprendimu Nr. 1-414 buvo patvirtinti Vilniaus miesto savižudybių prevencijos 2016-2019 metų strategija ir jos įgyvendinimo priemonių planas 2016 metams. Įgyvendinat šį planą buvo pasirašomos sutartys su atsakingais plano vykdytojais dėl plano veiklų įgyvendinimo. 
 Sukurtas savižudybių prevencijos Vilniaus mieste atvejo vadybos modelio projektas.
 2016 m. spalio 7 d. suorganizuota tarptautinė konferencija „Įrodymais grįsti savižudybių intervencijos metodai praktikoje“.
 Suorganizuoti mokymo ciklai skirti programai ASSIP (Attempted Suicide Short Intervention Program) „Trumpalaikės terapijos po bandymo žudytis“.
 Vedamos savitarpio pagalbos grupės nusižudžiusių artimiesiems.
 Surengti įvadinių programų SAFE TALK ir ASIST seminarai, sertifikuoti 10 SAFE TALK programos instruktorių ir 6 ASIST programos instruktoriai.
 2016 m. lapkričio – gruodžio mėn. Vilniaus miesto savivaldybės biudžeto lėšomis buvo įdarbinti papildomi psichologai asmens sveikatos priežiūros įstaigose (18,25 etato), teikiantys paslaugas krizinėje situacijoje (mėginusiems, ketinusiems nusižudyti ir kitiems) atsidūrusiems pacientams, minėtų įstaigų darbo metu (7 val. – 20 val.). 
 VšĮ Centro poliklinikoje psichologo paslaugos buvo teikiamos ir išeiginėmis bei šventinėmis dienomis nuo 8 val. iki 20 val. Budinčio gydytojo tarnyboje. Psichologai konsultavo be išankstinio užsirašymo tą pačią dieną atvykus į asmens sveikatos priežiūros įstaigą, nemokamai, jei pageidaujama – anonimiškai.</t>
  </si>
  <si>
    <t>Skaityti veiksmo 1.2.2.4 rezultato aprašymą.</t>
  </si>
  <si>
    <t>Skaityti veiksmo 1.2.2.3 rezultato aprašymą.</t>
  </si>
  <si>
    <t>2016 m.specialiojo ugdymo mokyklų skaičius išliko tas pats. Įvertinus specialiųjų ugdymosi vaikų poreikius  labiau integruotis į visuomenę, įsteigtos specialiosios klasės bendrojo ugdymo mokyklose - Vilniaus Viršuliškių mokykloje (elgesio ir emocijų sutrikimų turintiems vaikams), Vilniaus Lazdynų mokykloje (vaikams su autizmo spektro sutrikimu).</t>
  </si>
  <si>
    <t>Skaityti veiksmo 1.1.1.3 rezultato aprašymą.</t>
  </si>
  <si>
    <t>Organizuota 25 Vilniaus miesto bendrojo ugdymo mokyklų mokinių dalykinės olimpiados, 18 konkursų, 9 festivaliai, 8 kiti renginiai. Iš jų didžiausio dalyvių skaičiaus sulaukė Lietuvos vaikų ir jaunimo teatrų šventė "Vaidenis", teatrinių improvizacijų šventė "Melpomenė kviečia", Pramoginių šokių kompozicijų festivalis "Šokio sūkury", Lietuvos vaikų ir jaunimo teatrų šventė "Šimtakojis", VIII jaunučių chorų festivalis "Širdelėj skamba vis lopšinė",  Meno festivalis "Reakcija", Konkursas "Dainuoju Lietuvai 2016", Respublikinis vaikų dainų konkursas "Dainų dainelė", Vilniaus miesto pradinių klasių  mokinių meninio skaitymo konkursas ir kt .</t>
  </si>
  <si>
    <t xml:space="preserve">Patvirtintas Patyčių prevencijos ir intervencijos tvarkos aprašas kuris įpareigoja bendrojo ugdymo įstaigas užtikrinti kokybišką patyčių prevenciją, pasitvirtinant reagavimo į patyčias ir netinkamą elgesį į vaiką tvarką. Vilniaus miesto ugdymo įstaigos vykdė žalingų įpročių prevencijos priemones. 2016 m. nusikalstamumo prevencijos priemonėms, žalingų įpročių prevencijos priemonėms iš savivaldybės biudžeto lėšų skirta  nebuvo, šias priemones organizavo pačios ugdymo įstaigos iš vidinių resursų. </t>
  </si>
  <si>
    <t>1. Nevykdytas                                                                          2. Buvo įvykdyta neformaliojo švietimo Vilniaus mieste analizė.
3. Jaunimo darbuotojų susitikimai ir mokymai (2susitikimai).
4. Jaunimo organizacijų susitikimai; Darbo su jaunimu forumas; Mokinių savivaldų forumai (4 renginiai).
5. Darbo su jaunimu forumo metu buvo bendradarbiauta su jaunimo darbuotojais bei vertinama jaunimo situacija (1 susitikimas).</t>
  </si>
  <si>
    <t>Skaityti veiksmo 1.1.3.1 rezultato aprašymą.</t>
  </si>
  <si>
    <t>Vykdyti susitikimai, konsultacijos, įvairūs projektai, bendradarbiaujama su universitetais.</t>
  </si>
  <si>
    <t xml:space="preserve">Vilniaus miesto savivaldybės visuomenės sveikatos biuras, Švietimo, kultūros ir sporto departamentas, Saugaus miesto departamentas </t>
  </si>
  <si>
    <t xml:space="preserve">[Sveikatos skyrius]                                                         Steigti PSPĮ nutolusiuose nuo poliklinikų rajonuose (pagal poreikį Pilaitės, Verkių, Rasų, Panerių, Lazdynų, Vilkpėdės, Šnipiškių, Justiniškių, Fabijoniškių, Pašilaičių, Naujosios Vilnios, Naujininkų seniūnijose).
</t>
  </si>
  <si>
    <t xml:space="preserve">Komisijos posėdžiai organizuoti vieną kartą per ketvirtį, kurių metu buvo svarstoma nevyriausybinių organizacijų, dirbančių su neįgaliaisiais patalpų išbraukimas iš Viešame aukcione parduodamo Vilniaus miesto savivaldybės nekilnojamojo turto ir kitų nekilnojamųjų daiktų sąrašo; rinkimų metu tinkamų sąlygų užtikrinimas neįgaliesiems rinkimų apylinkėse; socialinio būsto: būsto pritaikymo, valstybės skiriamos būsto nuomos dalies kompensacijos, naujų socialinių būstų pirkimo, Savivaldybės gyvenamųjų patalpų privatizavimo (išsipirkimo) galimybės; specialiųjų poreikių turintiems vaikams ugdymo kokybės gerinimas; Vilniaus miesto viešųjų tualetų prieinamumas bei pritaikymas neįgaliesiems; neįgaliųjų aptarnavimas sveikatos įstaigose; viešojo transporto problemos; poilsio ir renginių organizavimas asmenims su negalia vasaros metu; inkliuzyvinio ugdymo problemos; socialinės reabilitacijos paslaugų neįgaliesiems bendruomenėje projektų nuostatai. </t>
  </si>
  <si>
    <t xml:space="preserve">a) Didinti Savivaldybės butų fondą, įsigyjant butus arba statant namus.                                                              b) Viešinti informaciją apie būsto nuomos ar išperkamosios būsto nuomos mokesčių dalies kompensacijų teikimą ir skatinti ilgalaikės būsto nuomos rinkos atsiradimą, bendradarbiaujant su privačiu sektoriumi. </t>
  </si>
  <si>
    <t>a) Atnaujinti nuomos sutartis su socialiniuose būstuose gyvenančiais gyventojais (padidinti atsakomybę už būsto priežiūrą).                                                             b) Ekonomiškai ir efektyviai prižiūrėti savivaldybės būsto fondą.</t>
  </si>
  <si>
    <t>Už tikslo įgyvendinimą atsakingas Saugaus miesto dep.</t>
  </si>
  <si>
    <t>Administracijos direktoriaus 2016-08-02 įsakymu Nr. 40-379 sudaryta grafičių prevencijos darbo grupė, kuri teikė siūlymus dėl legalių grafičių piešimo vietų; inicijavo ir organizavo grafičių prevencijos priemones ir grafičiais apipieštų statinių (jų fasadų) uždažymą.
Kartu su AB „Lietuvos draudimas“ ir Vilniaus apskrities vyriausiuoju policijos komisariatu vykdyta kasmetinė eismo saugumo akcija „Apsaugok mane“.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Dalyvauta/organizuota:
Žemės dienos minėjimas
Vilniaus atviro jaunimo centro „Mes patys“ socialinis projektas ,,Protas, grožis, sveikata -  mūsų ateities pradžia"
Socialinis prevencinis projektas „Pramogauk saugiai“
Prevencinė priemonė „Mobilus postas“
Ugdymo įstaigose pravestos 32 edukacinės prevencinės pamokos moksleiviams pagal amžiaus grupes ir poreikį.</t>
  </si>
  <si>
    <t xml:space="preserve">Plėsti vaizdo stebėjimo kamerų sistemą saugumui Vilniaus mieste
</t>
  </si>
  <si>
    <t xml:space="preserve">a) 2016 metais VTS skyrius @vilys sistemoje gavo 14094 pranešimus apie problemas Vilniaus mieste: iš jų 12319  pranešimus per sistemą „miesto  problemos“.
b) 2016 metais organizuotos 24 tikslines priemones su policija (priemonės: Romų tabore, poilsiaviečių patikrinimas, patikrinimai dėl alkoholio vartojimo viešose vietose, oro uosto ir miesto teritorijoje vykdyta taksi vairuotojų kontrolė ir t.t.)
   </t>
  </si>
  <si>
    <t>Įdiegta administracinių teisės pažeidimų fiksavimo sistema yra administruojama, nuolat tobulinama ir planuojama plėtra</t>
  </si>
  <si>
    <t xml:space="preserve">a) pasiūlymų nebuvo, nes 2017-01-01 turėjo įsigalioti LR administracinių nusižengimų kodeksas, kuris gerokai išplėtė Savivaldybės administracijos pareigūnų įgaliojimus
b) Įsigyti 4 automobiliai, skirti patruliavimui mieste. Įdiegta radijo ryšio ir vietos identifikavimo sistema. Darbuotojai aprūpinti batais, spec. priemonėmis, planšetiniais kompiuteriais, sveikatos draudimu ir t.t.
</t>
  </si>
  <si>
    <t>Skaityti veiksmo 1.4.2.2. rezultato aprašymą</t>
  </si>
  <si>
    <t xml:space="preserve">a) parengti teisės aktų pakeitimus dėl Saugaus miesto departamento teikiamų administracinių paslaugų supaprastinimo, nereikalingų draudimų atsisakymo;
b) teikti pasiūlymus Savivaldybės vadovybei dėl Saugaus miesto departamento teikiamų administracinių paslaugų supaprastinimo, nereikalingų draudimų atsisakymo.
</t>
  </si>
  <si>
    <t>Koordinuojant kultūrines programas organizuoti kokybiški festivaliai ir meno renginiai</t>
  </si>
  <si>
    <t>Viešųjų bibliotekų paslaugos bendruomenei plečiamos</t>
  </si>
  <si>
    <t>a) vyko visi suplanuoti Valstybės švenčių ir tradiciniai miesto renginiai. Surengti renginiai minint Lietuvos Valstybės atkūrimo dieną, Lietuvos Nepriklausomybės atkūrimo dieną kiti tradiciniai miesto renginiai.
b) tęstinumas užtikrinamas, visi anksčiau vykę ir 2016 metams suplanuoti etninės kultūros renginiai įvyko – tarptautinis folkloro festivalis „Skamba skamba kankliai“, pavasario ir rudens lygiadienių šventės, Užgavėnių,  Žolynų turgus, Tautų mugė ir kiti.
c) Numatytos priemonės puoselėjant nematerialųjį tautinį paveldą 2016 m. buvo  vykdomos – folkloro festivaliai, mugės. 
d) skainant meno mėgėjų kolektyvų veiklą surengtas tradicinis Vilniaus miesto tautinių dainų ir šokių ansamblių koncertas, skirtas Lietuvos Valstybės atkūrimo dienai paminėti.</t>
  </si>
  <si>
    <t xml:space="preserve">Finansuota Žydų informacijos ir kultūros centro, puoselėjančio ir skleidžiančio žydų kūlturą, veikla. Finansuoti Grigiškių, Naujosios Vilnios, Kirtimų ir Vilniaus kultūros centrai, kuriuose veikia tautinių bendrijų dainų ir šokių kolektyvai, teatrai ir vykdomi projektai, skirti tautinėms bendrijoms.  2016 m. Vilniaus mieste, siekiant pabrėžti miesto daugiakultūrinį paveldą, vyko gatvių pavadinimų lentelių tautinių bendrijų kalbomis atidengimo renginiai. Remti ir globoti festivaliai "Pokrovskije kolokola", "Rusų kultūros dienos" renginys.2016-04-19  Tarybos sprendimu Nr. 1-410 patvirtinta Vilniaus (Kirtimų) romų taboro bendruomenės integracijos į visuomenę 2016-2019 metų programa, vykdant kurią Kirtimų kultūros centre vyko renginiai skirti romų integracijai.
</t>
  </si>
  <si>
    <t>TIKSLAS. Išplėtota kultūros, sporto, laisvalaikio paslaugų sistema ir sudarytos sąlygos asmens saviraiškai (Švietimo, kultūros ir sporto departamentas)</t>
  </si>
  <si>
    <t>UŽDAVINYS. Plėtoti kultūrinę veiklą ir kultūrinius renginius (Švietimo, kultūros ir sporto departamentas)</t>
  </si>
  <si>
    <t>Vykdytas Kultūros rėmimo programų konkursas, kurio metu buvo vykdytos ir remiamos a, b, c, d numatytos veiklos</t>
  </si>
  <si>
    <t>Rinkodaros ir komikacijos skyrius</t>
  </si>
  <si>
    <t>Užsienio ryšių ir turizmo skyrius, Vilniaus senamiesčio atnaujinimo agentūra</t>
  </si>
  <si>
    <t>Švietimo, kultūros ir sporto departamentas, Miesto ūkio ir transporto departamentas</t>
  </si>
  <si>
    <t>Per 2016 m.  baigti renovuoti 58 daugiabučiai namai</t>
  </si>
  <si>
    <t>a) Dalyvauti rengiant ir įgyvendinant Vilniaus miesto gyventojų užimtumo ir nedarbo mažinimo programą „Viešieji darbai“;
b) Su Vilniaus darbo birža dalyvauti kituose ES
lėšomis finansuojamuose projektuose.</t>
  </si>
  <si>
    <t>Miesto plėtros departamentas, Užsienio ryšių ir turizmo skyrius</t>
  </si>
  <si>
    <t>Nupirktos eksperto paslaugos dėl Viešosios ir privačios partnerystės būdu įgyvendinamo Vilniaus miesto gatvių apšvietimo renovacijos ir eksplotavimo projekto pirkimo, kadangi projekto pirkimas buvo organizuojamas onkurencinio dialogo būdu. 2016 m. rugsėjo 7 d. paskelbtas projekto „Daugiafunkcis sveikatinimo, ugdymo, švietimo, kultūros ir užimtumo skatinimo kompleksas“ konkursas koncesijai suteikti.</t>
  </si>
  <si>
    <t>Organizuotas konkursas "Vilniaus svetingumas" ir mokymai turizmo paslaugų sferos darbuotojams.</t>
  </si>
  <si>
    <t>Nevykdytas dėl lėšų trūkumo.</t>
  </si>
  <si>
    <t xml:space="preserve">a) Dėl biudžeto lėšų taupymo Vilniaus lankytojų apklausa 2016 metais nevykdyta. 
b) Kiekvieną ketvirtį parengtos Vilniaus turizmo statistikos apžvalgos ir  metinė apžvalga;
</t>
  </si>
  <si>
    <t>Įgyvendintos 2016 metams plane numatytos priemonės (žr. komentarą)</t>
  </si>
  <si>
    <t xml:space="preserve">Miesto plėtros departamentas;
Užsienio ryšių ir turizmo skyrius;
Miesto ūkio ir transporto departamentas
</t>
  </si>
  <si>
    <t xml:space="preserve">Švietimo, kultūros ir sporto departamentas Pavilnių ir Verkių regioninis parkas, Vilniaus senamiesčio atnaujinimo agentūra </t>
  </si>
  <si>
    <t xml:space="preserve">Iki 2020 metų bus įgyvendinta:                                        a)Vilnios pakrančių tvarkymas Pietinėje tikslinėje teritorijoje, įrengiant reikiamą rekreacinę infrastruktūrą, dviračių, pėsčiųjų takus, pėsčiųjų tiltą.
b) Centrinės gatvės – bulvaro su rekreacine įranga įrengimas Paplaujos rajone.
c)Viešųjų erdvių tvarkymas Pietinėje tikslinėje teritorijoje prie rekonstruojamų Aukštaičių, Paupio ir Drujos gatvių.
d) Magistralinio vandentiekio ir buitinių nuotekų kolektoriaus Aukštaičių g.  rekonstrukcija" ir Diukerio per upę Paplaujos g. rekonstrukcija.
e)Aukštaičių g. įrengimas ir įvažiavimo į Drujos g. ir Paupio g. rekonstravimas.
</t>
  </si>
  <si>
    <t>Finansų ir strateginio planavimo departamentas, Miesto plėtros departamentas, Miesto ūkio ir transporto departamentas</t>
  </si>
  <si>
    <t>Vilniaus senamiesčio atnaujinimo agentūra</t>
  </si>
  <si>
    <t>VšĮ „Vilniaus senamiesčio atnaujinimo agentūra“, VšĮ „Vilniaus rotušė“, Finansų ir strateginio planavimo departamentas, Švietimo, kultūros ir sporto departamentas</t>
  </si>
  <si>
    <t xml:space="preserve">a) restauruota gynybinės sienos dalis Šv. Dvasios g.               c) Rengti  Vokiečių gatvės rekonstrukcijos projektiniai pasiūlymai; rengti Didžiosios Sinagogos teritorijos tvarkymo projektiniai pasiūlymai; Organizuotas J. Basanavičiaus paminklo įrengimo konkurso sąlygų parengimas, skvero prie Filharmonijos sutvarkymo projektas.                                                                                      d) Pradėta rengti tipinių atminimo lentų įrengimo tvarka. </t>
  </si>
  <si>
    <t>Skaityti veiksmo 2.2.3.4. rezultato aprašymą.</t>
  </si>
  <si>
    <t>Skaityti veiksmo 2.2.3.5. rezultato aprašymą.</t>
  </si>
  <si>
    <t>TIKSLAS. Padidėjęs miesto žinomumas ir reikšmingas vaidmuo tarptautiniame kontekste (Užsienio ryšių ir turizmo skyrius)</t>
  </si>
  <si>
    <t>UŽDAVINYS.  Aktyviai dalyvauti tarptautinių organizacijų ir kitose tarptautinio bendradarbiavimo iniciatyvose (Užsienio ryšių ir turizmo skyrius)</t>
  </si>
  <si>
    <t>Skaityti veiksmo 2.4.1.2. rezultato aprašymą</t>
  </si>
  <si>
    <t>UŽDAVINYS.  Formuoti Vilniaus miesto įvaizdį tarptautiniu mastu (Užsienio ryšių ir turizmo skyrius)</t>
  </si>
  <si>
    <t>Miesto plėtros departamentas, Užsienio ryšių ir turizmo skyrius, Švietimo, kultūros ir sporto departamentas</t>
  </si>
  <si>
    <t>2.5.</t>
  </si>
  <si>
    <t xml:space="preserve">2.5.1. </t>
  </si>
  <si>
    <t>UŽDAVINYS. Kurti aukštos pridėtinės vertės darbo vietas,  plėtojant inovatyvias paslaugas  (Finansų ir strateginio planavimo departamentas)</t>
  </si>
  <si>
    <t>TIKSLAS. Padidinti Vilniaus gyventojų užimtumą, kuriant inovatyvias paslaugas, skatinant aktyvų dalyvavimą, pertvarkant apleistas erdves (Finansų ir strateginio planavimo departamentas)</t>
  </si>
  <si>
    <t xml:space="preserve">2.5.2. </t>
  </si>
  <si>
    <t>UŽDAVINYS. Sudaryti sąlygas darbo vietų kūrimui, užimtumo augimui, atnaujinant apleistas miesto teritorijas, gamtos ir kultūros paveldo erdves (Finansų ir strateginio planavimo departamentas)</t>
  </si>
  <si>
    <t>2016 m. buvo pradėtas Vilniaus miesto teritorijos bendrojo plano keitimas. Rengtas Šilumos ūkio specialusis planas. Planuojami sklypai naujiems vaikų darželiams statyti.</t>
  </si>
  <si>
    <t xml:space="preserve"> a) 2018 m. bus teikiama paraiška ES finansavimui. Iki 2020 m teritorijoje bus įrengta: dviračių takai Minties g., Žirmūnų g.,Tuskulėnų g. Pėsčiųjų takai jžkvartalo viduje su ramaus poilsio aikštelėmis; pagrindinis skveras; vieša erdvė prie bibliotekos; sporto aikštelės  automobilių stovėjimo vietų išplėtimas, lauko prekybos vietos; visuomeninio transporto stotelė.
b) privatūs investuotojai pradeda vystyti naujus projektus suformuotuose žemės sklypuos metalinių garažų teritorijose.                                                                            c) Saugiai miesto infrastruktūrai užtikrinti kuriamos ir rekonstruojamos viešos erdvės su tinkamu apšvietimu ir dviračių takai. 
</t>
  </si>
  <si>
    <t>2016 m. buvo pradėtas Vilniaus miesto teritorijos bendrojo plano keitimas. Planuojami sklypai naujiems vaikų darželiams statyti.</t>
  </si>
  <si>
    <t xml:space="preserve">Rengiama Geležinkelio stoties prieigų transporto schema su viešojo transporto mazgais. Rengiama VILNIAUS ORO UOSTO IR GRETIMOS TERITORIJOS PLĖTROS STRATEGIJA </t>
  </si>
  <si>
    <t xml:space="preserve">Parengti teritorijų (kuriuose planuojami sklypai, suteiktini piliečiams kaip atlyginimas už nuosavybės teise turėtą žemę) detalieji planai ir žemės valdos projektai. Viso buvo planuojama apie 367 ha ploto teritorijų.                                               Parengti Tarybos sprendimai dėl Viešųjų erdvių.                        Suprojektuoti sklypai darželiams                              </t>
  </si>
  <si>
    <t>b) Pradėtas 32 viešųjų erdvių žemės sklypų projektavimas; kaimynijų schemose numatytos viešosios erdvės</t>
  </si>
  <si>
    <t>a) Parengtas techninis planas , pateikta paraiška ES finansavimui gauti.                                                              b) Parengtas techninis planas , pateikta paraiška ES finansavimui gauti.                                                              c) Parengti projektiniai pasiūlymai                                          d) parengti ir su bendruomene aptarti 10 pirmųjų viešųjų erdvių projektiniai pasiūlymai daugiabučių rajonuose (Antakalnis, Fabijoniškės, Karoliniškės, Lazdynai, Naujamiestis, Naujininkai, Naujoji Vilnia, Pašilaičiai, Pilaitė, Šeškinė). Norint apsaugoti bendruomenei skirtas viešąsias erdves ir želdynus buvo parengti ir priimti du svarbūs Tarybos sprendimai  - dėl Neries pakrančių viešųjų erdvių ir dėl viešųjų erdvių daugiabučių rajonuose pripažinimo svarbiais vietos bendruomenei.</t>
  </si>
  <si>
    <t xml:space="preserve">Gamtinės Neries senvagės kraštovaizdžio arealų būklės atkūrimas (tarp Linkmenų ir Geležinio Vilko gatvių).
Neries senvagės rekreacinės infrastruktūros įrengimas su aktyvaus poilsio ir pėsčiųjų bei dviračių trasomis.               c) Japoniškas sodas prie Lvovo ir Geležinio Vilko g.             d) Parengėme 34 atnaujinamų skverų daugiabučių rajonuose schemas pagal pasirinktus kriterijus – jei 300 m. spinduliu nuo planuojamos teritorijos nėra įrengto želdyno ar kokybiškai sutvarkytos viešosios erdvės ir šiame spindulyje gyvenančių žmonių skaičius yra didžiausias. 
</t>
  </si>
  <si>
    <t xml:space="preserve">Rengiamas Panerių erozinio kalvyno kraštovaizdžio draustinio Specialusis planas;                                              Rengiamas Saugomu Gamtos paveldo objektų apasaugos ir tvarkymo reglamentų individualių  bylų ir tvarkymo reglamentų tvirtinimas.                                                   Ruošiami Pavilnių ir Verkių apsaugos reglamentai       </t>
  </si>
  <si>
    <t>Formuojami bendro naudojimo sklypai  šalia Neries krantinės.                                                                       Įrengiamas dviračių takas palei Nerį nuo vingio parko iki  Seimo.                                                                            Derinami pontoninių prieplaukų įrengimo projektai.                                Ruošiami leidimai lauko kavinėms įrengti Neries pakrantėse.</t>
  </si>
  <si>
    <t>a) Formuojami bendro naudojimo sklypai  šalia Neries krantinės.                                                                            b) Įrengiamas dviračių takas palei Nerį nuo vingio parko iki  Seimo.                                                                                  c) Derinami pontoninių prieplaukų įrengimo projektai. Ruošiami leidimai lauko kavinėms įrengti Neries pakrantėse.</t>
  </si>
  <si>
    <t>Skaityti veiksmo 3.2.1.1. rezultato aprašymą.</t>
  </si>
  <si>
    <t>Skaityti veiksmo 3.2.1.2. rezultato aprašymą.</t>
  </si>
  <si>
    <t>Skaityti veiksmo 3.2.2.3. rezultato aprašymą.</t>
  </si>
  <si>
    <t xml:space="preserve">a), d), e): 1. „Nuotekų kolektoriaus rekonstrukcija nuo Ozo - iki nuotekų siurblinės Upės g. 15“;                                                                                                                                                                                                                                                                           2. „Magistralinio vandentiekio ir buitinių nuotekų kolektoriaus Aukštaičių g., Vilniaus m. rekonstrukcija" ir „Diukerio per Vilnelės upę Paplaujos g. rekonstrukcija“;                                                                                                                       3. „Nuotekų diukerio d400 mm per Nerį tarp Goštauto g. ir Žvėryno rekonstrukcija“ ir "Goštauto g. - Upės g. nuotekų kolektoriaus ruožo;diukerio per Neries upę Goštauto g. Upės g. - nuotekų siurblinė (Upės g. 15) Vilniaus m. rekonstravimo darbai";                                                                                                                                                                                                                                                                                                                                                                             4. „Slėginio magistralinio nuotekų tinklo nuo siurblinės Upės g. 15 iki kameros Latvių g. Nr. 197 ir nuo kameros Nr. 21 iki rekonstruoto tinklo vietos, Vilniuje rekonstrukcija"                                                                                                5. „Vandentiekio tinklų renovacija N.Vilnioje  ir Višinskio g. D150-400 mm";                                                                                                                                                                                                                                                                                       6. „Vandentiekio tinklų renovacija Grigiškėse, Salininkuose, Trakų Vokėje";                                                                                                                                                                                                                                                                                          7. „Savitakinių nuotekų tinklų rekonstrukcija";                                                                                                                                                                                                                                                                                                                                                                                                                                                                                                                                                                      8. „Nuotekų spaudimo linijų renovacija Vilniuje".                                                                                                                                                                                                                                                                                                                                                                                                                                                                                                                                                                                                                                                                             </t>
  </si>
  <si>
    <t>Skaityti veiksmo 3.2.1.7. rezultato aprašymą.</t>
  </si>
  <si>
    <t xml:space="preserve">a) Tarandės ir Balsių projektai baigti įgyvendinti 2010 m.;
b) Kairėnai - Galgiai - darbai baigti, paklota NT - 7,71 km, VT - 5,06 km, darbai baigti 2012-07-24; </t>
  </si>
  <si>
    <t>c) Grigiškės - darbai baigti, paklota NT - 5,51 km, VT - 4,33 km; Salininkai - darbai baigti, paklota NT -11,15 km, VT - 7,27 km; Santariškės - Visoriai darbai baigti, paklota NT -5,18 km, VT -5,16 km; Buivydiškės - darbai baigti, paklota NT -4,69 km, VT - 4,71 km; Avižienių sen. - darbai baigti, paklota NT -7,03 km, VT - 5,33 km; Pavilnys - darbai baigti, paklota NT - 13,05 km, VT - 1,58 km; 
d) Trakų Vokė - darbai baigti, paklota NT - 10,201 km, VT - 8,721 km; Antavilių gyv. ir J. Biliūno g., SB „Šeškinė“, SB "Jurginas", Gineitiškės - darbai baigti, paklota NT -  11,38 km, VT - 8,80 km; Daniliškės - darbai baigti, paklota NT - 5,787 km, VT - 2,114 km; Pavilnys (Džiaugsmo g.) - darbai baigti, paklota NT - 8,985 km, VT - 9,098 km; Naujoji Vilnia ir Kairėnai - darbai baigti 2015-07-15: paklota Naujojoje Vilnioje NT - 8,308 km, Kairėnuose VT - 5,987 km, Kairėnuose NT - 4,7; Markučiuose - darbai baigti, paklota NT - 8,78 km, VT - 1,77 km; Trakų Vokė (papildoma sut.) - darbai baigti, paklota NT - 1,35 km, VT - 1,44 km.                                                                                                                                                                                                                                                                                                                                                       2014-2016 m. taip pat vykdyti vandentiekio ir nuotekų tinklų statybos darbai šiose gyvenvietėse: Antakalnyje - darbai baigti, paklota NT-apie 18,251 km ir VT-apie 7,171 km; Šnipiškėse - darbai baigti, paklota NT -  2,439 km, VT - 0,069 km; SB "Švietimas" darbai baigti, paklota NT -  3,740 km, VT - 3,556 km; Kremplių g. darbai baigti, paklota NT -  1,795 km; Naujasodžio g. (Paneriuose) - darbai baigti, paklota NT -  2,474 km, VT - 2,569 km; Baltupiuose - darbai baigti, paklota NT -  1,599 km; SB "Pavilnys", SB "Rūta", SB "Varnėnas" - darbai baigti, paklota NT -  3,713 km.</t>
  </si>
  <si>
    <t>UŽDAVINYS. Modernizuoti ir plėtoti energetikos sistemas (Miesto ūkio ir transporto departamentas)</t>
  </si>
  <si>
    <t>Pagal keleivių srautų stebėjimo duomenis, koreguoti VT eismo tvarkaraščiai, keistos maršrutų trasos ir transporto priemonių talpos, kurti skaitmeniniai žemėlapiai, vykdyta keleivių srautų stebėsena ir VT maršrutų auditas.</t>
  </si>
  <si>
    <t xml:space="preserve">a)2016 m. pasirašyta  sutartis su SĮ "Vilniaus planas"  Darnaus judumo planui rengti.
c) Vilniaus miestas dalyvauja tokiose akcijose kaip "judumo savaitė",  "diena be automobilio", "Europos dviračių iššūkis", taip siekiant daugiau kalbėti apie judėjimo dviračiais naudą ir privalumus. 
</t>
  </si>
  <si>
    <t>Skaityti veiksmo 3.3.2.1. rezultato aprašymą.</t>
  </si>
  <si>
    <t>UŽDAVINYS. Užtikrinti efektyvų ir saugų atliekų tvarkymą (Miesto tvarkymo ir aplinkos apsaugos skyrius)</t>
  </si>
  <si>
    <t>UŽDAVINYS.  Užtikrinti ekologišką miesto gamtinę aplinką (Miesto ūkio ir transporto departamentas)</t>
  </si>
  <si>
    <t>Buvo nustatyta ir įvertinta autotransporto srautų įtaka Žirmūnų, Naujamiesčio, Senamiesčio seniūnijose, palyginant taršą pavasario, vasaros ir rudens sezonų metu bei atlikta palyginamoji 2015-2016 m. analizė. 
Pagal tyrimų ir analizės rezultatus pateikti siūlymai, dėl motorizuoto transporto taršiausiose Vilniaus gatvėse srautų ribojimo, dėl galimybės diegti netaršias susisiekimo priemones. Surinkti duomenys apie stacionarių taršos šaltinių išmetamus teršalų kiekius už 2016 m., juos integravus į GIS DB, atlikta 2015–2016 m. palyginamoji analizė, modeliavimas ir pateikti siūlymai teršalų kiekiams riboti, parengtos išvadas ir siūlymai. Paviešinti 2016 m. teršalams jautrių Vilniaus miesto vietų žemėlapiai.
Rengti atsakymai į gyventojų skundus, prašymus, pateiktos ištraukos iš oro taršos sklaidos žemėlapių esamai situacijai ir su gautais duomenimis supažindinti pareiškėjai.</t>
  </si>
  <si>
    <t>TIKSLAS. Padidinti gyventojų pasitenkinimą gyvenamąja aplinka, kompleksiškai tvarkant geras urbanistines galimybes turinčius miesto rajonus (Miesto ūkio ir tranporto departamentas)</t>
  </si>
  <si>
    <t xml:space="preserve">Miesto plėtros departamentas, Finansų ir strateginio planavimo departamentas, Švietimo, kultūros ir sporto departamentas
</t>
  </si>
  <si>
    <t>Skaityti veiksmo 4.1.1.1. rezultato aprašymą.</t>
  </si>
  <si>
    <t xml:space="preserve">a), b) Su Lietuvos Respublikos Vyriausybe buvo derinamas taikos sutarties projektas administracinėje byloje pagal Vilniaus miesto savivaldybės tarybos pareiškimą atsakovėms Lietuvos valstybei, atstovaujamai Lietuvos Respublikos Vyriausybės ir Lietuvos Respublikos Vyriausybei dėl įpareigojimo atlikti veiksmus ir 271,9 mln. Eur nuostolių atlyginimo. Vilniaus apygardos administracinis teismas 2016 m. rugsėjo 7 d. nutartimi patvirtino taikos sutartį tarp Vilniaus miesto savivaldybės tarybos ir Lietuvos valstybės, atstovaujamos Lietuvos Respublikos Vyriausybės, ir Lietuvos Respublikos Vyriausybės  bei nutraukė nuo 2012 m. teisme nagrinėtą bylą dėl  įpareigojimo atlikti veiksmus bei žalos atlyginimo. Šia taikos sutartimi Lietuvos Respublikos Vyriausybė įsipareigojo atlyginti Vilniaus miesto savivaldybės tarybai nuostolius, t. y. dalimis pervesti 55,8 mln. Eur į Vilniaus miesto savivaldybės sąskaitą: iki 2016-12-31 – 18,6 mln. Eur; iki 2017-12-31 – 18,6 mln. Eur ir iki 2018-12-31– 18,6 mln. Eur. 
c), d) Atsižvelgiant į gautus Lietuvos savivaldybių asociacijos pavedimus, teiktos pastabos įstatymų projektams, susijusiems su  viešojo sektoriaus darbuotojų sistema bei efektyvesniu savivaldos administravimu, pavyzdžiui, pastabos dėl  Vietos savivaldos įstatymo Nr. I-533 ir susijusių įstatymų pakeitimo projektui  (Projekto Nr. XIIP-3926),  Lietuvos Respublikos valstybės ir savivaldybių įstaigų darbuotojų darbo apmokėjimo įstatymo projektui (įstatymo projektu siekiama suvienodinti asmenų, dirbančių vienodos kvalifikacijos ir sudėtingumo darbą, galimybes gauti teisingą apmokėjimą už darbą), Lietuvos Respublikos Vyriausybės 2015 m. birželio 17 d. nutarimo Nr. 631 „Dėl Kandidatų į valstybės įmonės ar savivaldybės įmonės valdybą parinkimo tvarkos aprašo patvirtinimo“ pakeitimo projektui.
</t>
  </si>
  <si>
    <t xml:space="preserve">a) Pareiškėja įsipareigojo šioje taikos sutartyje nurodytas sumas skirti Vilniaus miesto savivaldybės skoliniams įsipareigojimams grąžinti. Vyriausybė įsipareigojimus pagal taikos sutartį vykdo tinkamai. Teisės departamento duomenimis, pirmoji 18,6 mln. Eur suma  dar 2016 m. spalį yra papildžiusi Vilniaus miesto savivaldybės biudžetą, likusios sumos, vykdant taikos sutartį, taip pat turėtų pasiekti Vilniaus miesto biudžetą per artimiausius dvejus metus ir taip ženkliai prisidėti prie Vilniaus miesto savivaldybės  skolinių įsipareigojimų mažinimo. </t>
  </si>
  <si>
    <t>Skaityti veiksmo 4.1.1.6. rezultato aprašymą.</t>
  </si>
  <si>
    <t xml:space="preserve">a) Parduoti (privatizuoti) dalį turto (pritraukiant vietos ir užsienio investuotojus) – Savivaldybei priklausančias įmones ar nekilnojamojo turto objektus, gautas lėšas panaudoti prioritetiniams investiciniams projektams vykdyti;
b) Optimizuoti Savivaldybei priklausančių įmonių veiklą, atsisakyti nereikalingo turto ir savivaldai nebūdingų funkcijų, viešąsias paslaugas perskirstant rinkos dalyviams;
c) Užtikrinti skaidrumą vykdant savivaldybės turto reformą, viešinant visą su savivaldybės turto pardavimu/privatizavimu susijusią informaciją.
</t>
  </si>
  <si>
    <t>Skaityti veiksmo 4.1.2.2. rezultato aprašymą.</t>
  </si>
  <si>
    <t xml:space="preserve">Vilniaus interneto svetainė pritaikyta neįgaliųjų poreikiams. </t>
  </si>
  <si>
    <t>Skaityti veiksmo 4.1.2.6. rezultato aprašymą.</t>
  </si>
  <si>
    <t>Vykdoma sistemos priežiūra ir palaikymas</t>
  </si>
  <si>
    <t>Skaityti veiksmo 4.1.2.10. rezultato aprašymą.</t>
  </si>
  <si>
    <t>UŽDAVINYS.  Užtikrinti glaudų tarptautinį ir tarpinstitucinį bendradarbiavimą (Užsienio ryšių ir turizmo skyrius)</t>
  </si>
  <si>
    <t>Tarptautinio bendradarbiavimo taryba panaikinta 2010 metais todėl jokie projektai nevykdomi.</t>
  </si>
  <si>
    <t>1. Atlikta Neformalaus ugdymo Vilniaus mieste analizėje.
2. Vilniaus jaunimo informacijos centro informavimo ir konsultacinė veikla.
3. Vilniaus jaunimo informacijos centre ir savivaldybės tinklapio skiltyje Jaunimas (www.vilnius.lt/jaunimas) bei tinklapiuose www.neformalusugdymas.lt ir www.gaukfinansvima.lt nuolatos skelbiama jaunimui ir su jaunimu dirbančioms organizacijoms skirta informacija, administruojami Facebook socialiniai profiliai (Vilniaus jaunimo informacijos centras, Vilnius Level UP).
4. Vilniaus jaunimo informacijos centre ir savivaldybės tinklapio skiltyje Jaunimas  (www.vilnius.lt/jaunimas) bei tinklapiuose www.neformalusugdymas.lt ir www.gaukfinansvima.lt nuolatos skelbiama jaunimui ir su jaunimu dirbančioms organizacijoms skirta informacija, administruojami Facebook socialiniai profiliai (Vilniaus jaunimo informacijos centras, Vilnius Level UP).
5. Nuolatos administruojami FB socialiniai profiliai ir tinklapiai.</t>
  </si>
  <si>
    <t>a) Vilniaus miesto savivaldybės atstovai nuolat dalyvauja LR Prezidentės dekretu sudarytoje komisijoje „Lietuvos Respublikos švenčių dienų minėjimo organizavimo komisija“. Komisijos veiklos tikslas – patvirtinti švenčių dienų minėjimo programas, inicijuoti ir koordinuoti švenčių dienų, atmintinų dienų paminėjimą, formuojant tradicijas.  b) Savivaldybės Administracija tampriai bendradarbiauja su visuomenine kultūros komisija ir vykdydama veiklą atsižvelgia į jos rekomendacijas.                                                                                     c) Ši veikla vykdyta teatruose ir galerijose.</t>
  </si>
  <si>
    <t>a) Go Vilnius specialistai per 2016 m. dalyvavo 8 tarptautinėse parodose-kontaktų mugėse.                                                    b) Aktyviai dirbta su potencialiais investuotojais. Nuo 2016 m. rudens suteikta pagalba ir konsultacijos 2 Vilniuje įsikūrusioms įmonėms; dalyvauta 3 potencialių investuotojų projektuose.                                                                                   c) Užsitęsė inkubatoriaus likvidavimo procedūros</t>
  </si>
  <si>
    <t>2017 m. gegužės   d.</t>
  </si>
  <si>
    <t>sprendimu Nr.</t>
  </si>
  <si>
    <t xml:space="preserve">a) Trakų Vokės dvaro rūmai.  - parengtos paraiškos finansavimui gauti.                                  
b) Baigtas  rengti  Rasų istorinių kapinių restauravimo Techninis projektas                                                                                d)  2016 m. sudaryta 15 sutarčių dėl balkonų avarinės būklės likvidavimo darbų; sutvarkyta 13 objektų.   </t>
  </si>
  <si>
    <t xml:space="preserve">a)Ruošiamas rangos darbų konkursas ( 2017 II ketv.), gautas ES finansavimas                                                                                 b) 2016-2017 m. tvarkoma visa likusi (virš 100 ha) Vingio miško teritorija: miško takeliai, atveriamas priėjimas prie Neries. Naujai išasfaltuoti 4 km parko takelių, pasodinta 200 pušų, sutvarkyta šunų aikštelė, atnaujinti sporto įrenginiai, išplėsta treniruoklių aikštelė. Įrengtos naujos tinklinio ir badmintono aikštelės. </t>
  </si>
  <si>
    <t>Savivaldybės rengiamas darnaus judumo planas ir naujai ruošiamas bendrasis planas nustatys motorinio transporto apribojimus senamiestyje.</t>
  </si>
  <si>
    <t>a) Parengti "Žirmūnų trikampio" - teritorijos tarp Žirmūnų, Minties ir Tuskulėnų g. - viešosios infrastruktūros atnaujinimo projektiniai pasiūlymai                                                                              c) bendradarbiaujant su saugaus miesto departamentu - planuojamas video kamerų įrengimas saugumui užtikrinti                     b)metalinių garažų teritorijose formuojami žemės sklypai</t>
  </si>
  <si>
    <t>b) 1) Projektas "Neries senvagės rekreacinės infrastruktūros įrengimas su aktyvaus poilsio ir pėsčiųjų bei dviračių trasomis" susies miesto administracinį centrą su  telesne jo dalimi "Žaliąja jungtimi". Neries krantinės turės tiesiogines sąsajas su Šnipiškėmis per senvagės dviračių  takus ir rekreacines erdves.                                                                                                               2. Dalyvauta aukštybinio pastato Konstitucijos pr. tarptautiniame architektūriniame konkurse</t>
  </si>
  <si>
    <t xml:space="preserve">a), d), e) Vykdyti vandentiekio ir nuotekų tinklų bei nuotekų diukerių rekonstrukcijos darbai,  2014-2020 m. (žr.komentarą).                                                                                        b) Planuojama naikinti vandens kolonėles ir nuotekų išsėmimo duobes 2017-2019 m., vykdant tinklų plėtros projektus;                                                                                                                                                                                                                                                                                                                                                    c) Vandens vežiojimo taškų naikinimas. Planuojama naikinti vandens vežiojimo taškus 2017-2019 m., vykdant tinklų plėtros projektus;
f) Nuotekų siurblinių rekonstrukcija. Per 2016 m. siurblinių rekonstrukcija nevykdyta, artimiausiu metu neplanuojama dėl lėšų trūkumo.                                                                                                                                                                                                                                                                                                                                                                                                                                                                                                                                                                                                                                           </t>
  </si>
  <si>
    <t xml:space="preserve"> a) Sukoordinuoti miesto VT eismo tvarkaraščiai su Oro uosto ir Geležinkelio stoties eismo tvarkaraščiais. Pagal įmonių darbuotojų apklausų duomenis sukoordinuoti miesto VT eismo tvarkaraščia su įmonių darbo pradžios laiku.                              b) 2016-10 vykdyta Keleivių pasitenkinimo apklausa.                                     c) Sukurta VT keleivių srautų kartograma.                                            d) Sukurti interaktyvūs skaitmeniniai žemėlapiai ArcgGis Online sistemoje, viešinant VT eismo organizavimo pakeitimus renginių metu.                                                                              e) Pastoviai vykdoma keleivių srautų stebėsena. Automatinės keleivių skaičiavimo įrangos duomenys analizuojami analitinėje platformoje.                                                                    f) Pagal 2016 m. rudens atliktus keleivių srautų tyrimus atliktas VT maršrutų auditas.</t>
  </si>
  <si>
    <t>a) rengiamas Kernavės gatvės atkarpos  tarp Žalgirio ir Lvovo gatvių projektas                                                                                    f) rengiamas Zamenhofo g. iki Ukmergės gatvės projektas</t>
  </si>
  <si>
    <t>1) 2016 m. įgyvendinama Vilniaus miesto aplinkos oro kokybės valdymo 2015 -2018 m.programa ir jos įgyvendinimo priemonių planas.                                                                             2) Įvertinta autotransporto srautų įtaka Žirmūnų, Senamiesčio, Naujamiesčio  seniūnijose.                                        3) Surinkti duomenys apie mobilių taršos šaltinių srautus už  2016 m., kurie integruoti į GIS DB, atnaujinti, atliekant palyginamąją analizę ir pateikiant siūlymus srautų optimizavimui. Gauti rezultatai paviešinti internetinėje svetainėje.                                                                                                4) Surinkti ir integruoti į GIS duomenų banką meteorologinių parametrų 2016 m. matavimų duomenys, reikalingi oro taršos modeliavimui.
5) Informaciją apie Vilniaus miesto aplinkos orą skelbiama Vilniaus miesto savivaldybės aplinkos apsaugos puslapyje. Pateikti aplinkos oro kokybės virtualūs ir rastriniai žemėlapiai visuomenei internetiniame puslapyje.</t>
  </si>
  <si>
    <t xml:space="preserve">a) Patvirtintos Vilniaus miesto savivaldybės atliekų tvarkymo taisyklės, kurios įsigalios 2017-07-01;                                            b) patvirtinti atliekų tvarkymo tarifai ir įkainiai  </t>
  </si>
  <si>
    <t xml:space="preserve">2016 metais mokymuose dalyvavo 319 unikalių darbuotojų (35 % visų administracijos etatų). Savivaldybės darbuotojų kvalifikacija buvo kelta panaudojant Savivaldybės biudžeto lėšas, kurios skiriamos atsižvelgiant į valstybės tarnautojų darbo užmokesčiui nustatytus asignavimus. 2016 metų rezultatai atspindi, kad skirtos lėšos buvo ženkliai per mažos siektinų rodiklių įgyvendinimui. 2017 metų biudžete dėl to numatytas daug didesnis finansavimas.
</t>
  </si>
  <si>
    <r>
      <t xml:space="preserve">a) 2016 m. Go Vilnius konferencijų biuras dalyvavo aštuoniose tarptautinėse parodose-kontaktų mugėse, kuriose buvo pristatomos konferencijų bei kitų renginių organizavimo galimybės Vilniuje. Parodų metu vyko tiksliniai, iš anksto suplanuoti susitikimai.                                                                              b) Nuo 2016 m. rudens, kai buvo suformuotas Go Vilnius Verslo skyrius, jo specialistai aktyviai dirbo su potencialiais investuotojais. Per 2016 m. (nuo rudens pradžios) 2 Vilniuje įsikūrusioms įmonėms suteikta pagalba ir konsultacijos sprendžiant jų klausimus; dalyvauta 3 potencialių investicijų projektuose (pagalba partnerių paieškoje, informacijos teikimas, susitikimų su VMS koordinavimas ir pan.)                                                            </t>
    </r>
    <r>
      <rPr>
        <sz val="9"/>
        <rFont val="Tahoma"/>
        <family val="2"/>
        <charset val="186"/>
      </rPr>
      <t>c) Užsitęsė inkubatoriaus likvidavimo procedūros</t>
    </r>
  </si>
  <si>
    <t>Vilniaus lopšelio darželio „Kodėlčiukas“ remontui 2016 m. investicijų programoje iš savivaldybės biudžeto lėšų skirta 141,8 tūkst. Eur.
Įsteigta 16 naujų priešmokyklinio ugdymo grupių bendrojo ugdymo mokyklose. Skirta lėšų  –  301561 Eur. Papildomų vietų darželiuose atsirado ir dėl savivaldybės įgyvendinamos 100 eurų kompensacijos programos, kurios tikslas – skatinti naujų grupių įkūrimą ir privačiose ikimokyklinio ugdymo įstaigose. 100 eurų kompensavimo tvarka pasiteisino, nes 2016 m. sutartys buvo pasirašytos su 115 privačiomis įstaigomis, ikimokyklinio ugdymo paslauga buvo suteikta  4 680 vaikų. Laukiančiųjų į valstybinus darželius eilę pavyko sumažinti apie 2000 vietų. Pradėtas įgyvendinti  pilotinis modulinio priestato statybos prie Vilniaus lopšelio-darželio „Medynėlis“ (Kavoliuko g. 5) projektas. Pasiteisinus šiam projektui, planuojama statyti 10 modulinių darželių Justiniškėse, Pašilaičiuose, Antakalnyje, Šeškinėje, Naujuosiuose Verkiuose, Baltupiuose, Žirmūnuose, Karoliniškėse, kuri ribojasi su Pilaite. Naujų papildomų ikimokyklinio ugdymo vietų planuojama sukurti apie 1 080. Pradėti darbai  buvusiuose Vaikų globos namuose „Minties“ g. 1, kur bus  perkeltas bei praplėstas lopšelis-daržeisį „Giliukas“ (papildomos 8 gr. arba 160 vaikų).</t>
  </si>
  <si>
    <t xml:space="preserve">Pradėjo veikti „netradicinės“ gimnazijos, įgyvendinančios specializuoto ugdymo krypties programas ir taikančios savitos pedagoginės sistemos sampratos elementus (Vilniaus Abraomo Kulviečio klasikinė gimnazija, Vilniaus VGTU inžinerijos licėjus, Vilniaus Tuskulėnų gimnazija). 
Dėl įvykdytų struktūrinių pokyčių Savivaldybės mokyklose sumažėjo mokinių besimokančių antroje pamainoje ir  dviem pamainomis dirbančių mokyklų skaičius.  Sukurtos sąlygos: mokykloms  plėsti  švietimo paslaugų įvairovę, laisvai pagal teisės aktų pasirinkti mokinių mokymo būdus ir metodus, dalyvauti projektinėje veikloje, didinti mokymosi prieinamumą skirtingo amžiaus ir gebėjimų mokiniams.
Pertvarkytos Vilniaus Vladislavo Sirokomlės vidurinė mokykla į gimnaziją, vykdančią pradinio pagrindinio ir vidurinio ugdymo programas kartu su Humanistinės kultūros ugdymo menine veikla sampratos elementais,  Vilnijaus Joachimo Lelevelio inžinerijos mokykla į gimnaziją, vykdančią specializuoto ugdymo krypties pagrindinio ir vidurinio ugdymo programas kartu su inžineriniu ugdymu.
Reorganizuotos: Vilniaus centro mokykla prijungiant prie Naujamiesčio mokyklos, Vilniaus Jeruzalės mokykla, Vilniaus "Spindulio", pagrindinė mokykla į progimnazijas, Vilniaus "Genio" pradinė mokykla į progimnaziją, Vilniaus "Gijos" jaunimo mokykla perkelta į naujas patalpas. Pagerintos mokymosi sąlygos Vilniaus Joachimo Lelevelio vidurinei mokyklai, Vilniaus Antakalnio progimnazijai ir Vilniaus Antakalnio gimnazijai, keičiamos šių mokyklų aptarnavimo teritorijos, įsteigtas sporto skyrius Vilniaus Ozo gimnazijoje. </t>
  </si>
  <si>
    <t>1. Vilniaus miesto studentų savivaldų ir Vilniaus miesto mero susitikimas (1 susitikimas).
2. Jaunimo programų (21 projektas) ir Organizacijų dirbančių gatvės jaunimu (1 projektas) konkursinis finansavimas.
3. Kartu su Vilniaus jaunimo organizacijų sąjunga „Apskritasis stalas“ vykdomas projektas „Jaunimo inkubatorius”.
4. Vilniaus jaunimo informacijos centras konsultuoja jaunas šeimas bei yra paruošęs informacinę medžiagą apie galimybes jaunoms šeimoms.
5. Inicijuotas lauko gimnastikos aikštelės kūrimas Naujojoje Vilnioje (pritrauktas finansavimas).
6. Bendradarbiaujama su universitetais.
7. STEAM (gamtos mokslų, technologijų, inžinerijos, matematikos mokslų ir kūrybiškumo ugdymo) centro, įkūrimo iniciavimas; Stažuotės/praktikos  Vilniaus miesto savivaldybės jaunimo politikos srityje (1 centro įkūrimo iniciavimas; 20 stažuotojų/praktikantų).
8. Jaunimo organizacijų atstovai dalyvauja NVO ir Jaunimo reikalų tarybų veikloje, yra įtraukti į Narkotikų kontrolės ir Vaiko gerovės plėtros reikalų komisijas (Dalyvavimas 2 tarybų ir 2 komisijų veiklose).
9. Taikoma mokyklų pagal bendrojo ugdymo, profesinio mokymo programas grupinio mokymosi forma kasdieniu, nuotoliniu mokymo proceso organizavimo būdais, pavienio mokymosi forma savarankišku, nuotoliniu mokymo proceso organizavimo būdais, pagal studijų programas nuolatine (dienine) studijų forma besimokantiems moksleiviams ir studentams.
10. Jaunimo reikalų tarybos posėdžiai (5 posėdžiai).</t>
  </si>
  <si>
    <r>
      <t xml:space="preserve">2016 m. nebuvo įgyvendinama </t>
    </r>
    <r>
      <rPr>
        <i/>
        <sz val="9"/>
        <color theme="1"/>
        <rFont val="Tahoma"/>
        <family val="2"/>
        <charset val="186"/>
      </rPr>
      <t>(Vykdymas planuojamas vėliau)</t>
    </r>
  </si>
  <si>
    <r>
      <t xml:space="preserve">a) 2016 metais finansuotas vaizdo stebėjimo kamerų vaizdo transliavimo paslaugų teikimas ir socialinių įmonių darbuotojų, stebinčių vaizdo stebėjimo kamerų užfiksuotus vaizdus, darbo užmokestis.                                                  </t>
    </r>
    <r>
      <rPr>
        <i/>
        <sz val="9"/>
        <rFont val="Tahoma"/>
        <family val="2"/>
        <charset val="186"/>
      </rPr>
      <t>Kiti vykdyti darbai aprašyti komentaruose.</t>
    </r>
    <r>
      <rPr>
        <sz val="9"/>
        <rFont val="Tahoma"/>
        <family val="2"/>
        <charset val="186"/>
      </rPr>
      <t xml:space="preserve">
b) Parengta:
atmintinė gyventojams kaip teisingai pranešti apie netinkamai pastatytus automobilius.
atmintinė gyventojams dėl galimybės prie daugiabučių gyvenamųjų namų praplėsti ar įsirengti naujas stovėjimo vietas automobiliams.
dažniausiai užduodami klausimai Saugaus miesto departamentui ir atsakymai į juos informacinių ženklų apie svarbiausias šunų vedžiojimo taisykles projektai, suderinti su Rinkodaros ir komunikacijos skyriumi</t>
    </r>
  </si>
  <si>
    <r>
      <rPr>
        <sz val="9"/>
        <rFont val="Tahoma"/>
        <family val="2"/>
        <charset val="186"/>
      </rPr>
      <t xml:space="preserve">a) Įvykdyta bibliotekų tinklo optimizacija.
1) Dėl neskirto finansavimo nebuvo vykdoma  bibliotekų renovacija. Biblioteka Žirmūnų g. 6 renovuota 2013 metais; 2) visos veikiančios Vilniaus miesto savivaldybės bibiotekos yra kompiuterizuotos.                      
c) leidinių fondai komplektuojami ir atnaujinami kasmet.
</t>
    </r>
    <r>
      <rPr>
        <sz val="9"/>
        <color indexed="10"/>
        <rFont val="Tahoma"/>
        <family val="2"/>
        <charset val="186"/>
      </rPr>
      <t xml:space="preserve">
</t>
    </r>
  </si>
  <si>
    <r>
      <t>a) Atnaujinti ir / arba įrengti naujas kūno kultūros ir sporto aikšteles, sporto įrenginius, pritaikyti juos neįgaliesiems;</t>
    </r>
    <r>
      <rPr>
        <strike/>
        <sz val="9"/>
        <color theme="1"/>
        <rFont val="Tahoma"/>
        <family val="2"/>
        <charset val="186"/>
      </rPr>
      <t xml:space="preserve"> 
</t>
    </r>
    <r>
      <rPr>
        <sz val="9"/>
        <color theme="1"/>
        <rFont val="Tahoma"/>
        <family val="2"/>
        <charset val="186"/>
      </rPr>
      <t>b) Mikrorajonų rekreacinėse zonose įrengti sveikatingumo takus (pvz. riedučių, riedlenčių sporto parkus ir pan.).</t>
    </r>
  </si>
  <si>
    <r>
      <rPr>
        <sz val="9"/>
        <rFont val="Tahoma"/>
        <family val="2"/>
        <charset val="186"/>
      </rPr>
      <t xml:space="preserve">  2016 m. patvirtinti detalieji planai:
• apie 60,9 ha teritorijos prie rytinės miesto ribos (suplanuota apie 230 skl. individualiai statybai bei komercinės ar pramonės paskirties objektų statybai, kurie gali būti suteikiami bendron piliečių nuosavybėn);
• apie 22,5 ha teritorijos prie Ereto gatvės (suplanuota apie 150 skl. individualiai statybai bei komercinės ar pramonės paskirties objektų statybai, kurie gali būti suteikiami bendron piliečių nuosavybėn);
• apie 4,5 ha teritorijos prie Visorių gatvės (suplanuota apie 45 skl. individualiai statybai);
• apie 1,5 ha teritorijos prie Šiaurės gatvės.</t>
    </r>
    <r>
      <rPr>
        <b/>
        <sz val="9"/>
        <rFont val="Tahoma"/>
        <family val="2"/>
        <charset val="186"/>
      </rPr>
      <t xml:space="preserve">
</t>
    </r>
    <r>
      <rPr>
        <sz val="9"/>
        <rFont val="Tahoma"/>
        <family val="2"/>
        <charset val="186"/>
      </rPr>
      <t>du svarbūs Tarybos sprendimai:                                                                1) dėl Neries pakrančių viešųjų erdvių                                             2) dėl viešųjų erdvių daugiabučių rajonuose pripažinimo svarbiais vietos bendruomenei.</t>
    </r>
  </si>
  <si>
    <r>
      <t>Rekonstruota ir pastatyta trasų (baigta 2012 m.): d iki 250 - 4588,36 m,   d 250-450 - 180,74 m, d virš 450 - 1106,51 m.
Numatoma teikti paraišką Energetikos ministerijai 2017 m. II ketvirtį</t>
    </r>
    <r>
      <rPr>
        <sz val="9"/>
        <color rgb="FFFF0000"/>
        <rFont val="Tahoma"/>
        <family val="2"/>
        <charset val="186"/>
      </rPr>
      <t xml:space="preserve">
</t>
    </r>
  </si>
  <si>
    <r>
      <t>Terminas</t>
    </r>
    <r>
      <rPr>
        <b/>
        <i/>
        <sz val="9"/>
        <rFont val="Tahoma"/>
        <family val="2"/>
        <charset val="186"/>
      </rPr>
      <t xml:space="preserve"> </t>
    </r>
    <r>
      <rPr>
        <b/>
        <sz val="9"/>
        <rFont val="Tahoma"/>
        <family val="2"/>
        <charset val="186"/>
      </rPr>
      <t>2010-2020 metams</t>
    </r>
  </si>
  <si>
    <r>
      <t>Kompleksinis daugiabučių namų atnaujinimas Žirmūnų rajone nevyksta, tik pavienis pagal  Vilniaus miesto savivaldybės energinio efektyvumo didinimo daugiabučiuose namuose programą:</t>
    </r>
    <r>
      <rPr>
        <u/>
        <sz val="9"/>
        <color theme="1"/>
        <rFont val="Tahoma"/>
        <family val="2"/>
        <charset val="186"/>
      </rPr>
      <t xml:space="preserve">
Renovuoti namai (baigti darbai):</t>
    </r>
    <r>
      <rPr>
        <sz val="9"/>
        <color theme="1"/>
        <rFont val="Tahoma"/>
        <family val="2"/>
      </rPr>
      <t xml:space="preserve">
Krokuvos g. 5A (priduotas)
Žygio g. 2A (paruoštas pridavimui)
</t>
    </r>
    <r>
      <rPr>
        <u/>
        <sz val="9"/>
        <color theme="1"/>
        <rFont val="Tahoma"/>
        <family val="2"/>
        <charset val="186"/>
      </rPr>
      <t>Renovuojami (vyksta darbai) namai:</t>
    </r>
    <r>
      <rPr>
        <sz val="9"/>
        <color theme="1"/>
        <rFont val="Tahoma"/>
        <family val="2"/>
      </rPr>
      <t xml:space="preserve">
Žirmūnų g. 121 (paruoštas pridavimui)
Žirmūnų g. 86 (paruoštas pridavimui)
Rinktinės g. 21 (3korpusai)
Tuskulėnų g. 48
Tuskulėnų g. 44
Rinktinės g. 15 (4 korpusai)
</t>
    </r>
    <r>
      <rPr>
        <u/>
        <sz val="9"/>
        <color theme="1"/>
        <rFont val="Tahoma"/>
        <family val="2"/>
        <charset val="186"/>
      </rPr>
      <t>Bus renovuojami:</t>
    </r>
    <r>
      <rPr>
        <sz val="9"/>
        <color theme="1"/>
        <rFont val="Tahoma"/>
        <family val="2"/>
      </rPr>
      <t xml:space="preserve">
Rinktinės g. 21 (1 korpusas)
</t>
    </r>
  </si>
  <si>
    <r>
      <t>Parengta Vilniaus miesto tikslinių teritorijų integruotos plėtros galimybių studija</t>
    </r>
    <r>
      <rPr>
        <sz val="9"/>
        <rFont val="Tahoma"/>
        <family val="2"/>
        <charset val="186"/>
      </rPr>
      <t xml:space="preserve"> (III – ojo etapo) ir Vilniaus miesto 2010-2020 m. strateginio plano atnaujinimui reikalingi dokumentai.</t>
    </r>
  </si>
  <si>
    <r>
      <rPr>
        <sz val="9"/>
        <rFont val="Tahoma"/>
        <family val="2"/>
        <charset val="186"/>
      </rPr>
      <t>a) savivaldybės administracijos darbuotojams, pateikus poreikį, sukurti prisijungimai prie Redmine;
b) bendradarbiauta  su Investicinių projektų skyriaus darbuotojais dėl „Redmine“ tobulinimo;
c) pavaldžioms įstaigoms sudaryta galimybė atsisakyti popierinių ataskaitų teikimo, viską teikti el. būdu;
d) atliekami diegimo darbai;
e) bendradarbiauta su savivaldybės įmonėmis dėl sistemos, skirtos gatvių infrastruktūros, pastatų, aplinkos tvarkymo procedūrų administravimui;</t>
    </r>
    <r>
      <rPr>
        <i/>
        <sz val="9"/>
        <rFont val="Tahoma"/>
        <family val="2"/>
        <charset val="186"/>
      </rPr>
      <t xml:space="preserve">
</t>
    </r>
  </si>
  <si>
    <t>b) c) veikia įvairios mobiliosios programos, kaip pvz.: "tvarkau miestą: www.vilnius.lt viešinami mieste vykdomi plėtros projektai, papildomai teikiama info apie ES finansuojamų projektų įgyvendinimą.                                            Atnaujintas Vilniaus miesto centrinės dalies maketas, supažindinantis su miesto plėtros planais; parengta Visuomenės dalyvavimo, rengiant kraštovaizdžio formavimo ir ekologinės būklės gerinimo gamtinio karkaso teritorijoje - gamtinės neries senvagės kraštovaizdžio arealų būklės atkūrimo (tarp linkmenų ir geležinio vilko gatvių) projektą, programa</t>
  </si>
  <si>
    <t xml:space="preserve">a) Reformatų parkas - baigtas techninis projektas.                     b) Vingio parkas - sutvarkyta daugiau nei trečdalis – apie 70 ha – parko teritorijos                                                                              c) Trakų Vokės dvaro parkas - projektiniai pasiūlymai, numatytas ES finansavimas                                                              d) Vingrių šaltiniai -  įtraukti į ITV programą, planuojami pradėti rengti projektiniai pasiūlymai 2017 m. e) Sapiegų rūmų parkas - rengiami projektiniai pasiūlymai                                                                  f) Misionierių sodai - baigiami derinti projektiniai pasiūlymai, numatytas ES finansavimas                                                                         </t>
  </si>
  <si>
    <t>1) Grigiškių Fe šalinimas įrengtas 2012 m.; 2) Darbai baigti; 3) Darbai baigti; 4) Darbai baigti; 5) Darbai baigti; 6) Planuojama po 2020 m.; 7) Planuojama po 2020 m.; 8) Planuojama 2018 - 2019 m.</t>
  </si>
  <si>
    <t>Autotransporto stebėsena, kasmetinis triukšmo sklaidos modeliavimas ties tyliosiomis zonomis ir žemėlapių rengimas, informacijos viešinimas, ataskaitų rengimas, informacijos kaupimas ir integravimas naujam triukšmo strateginiam modeliavimui atlikti                                                      Įgyvendinant Vilniaus miesto savivaldybės tyliųjų zonų reglamentą, patvirtintą Vilniaus miesto savivaldybės tarybos 2011-12-14 sprendimu Nr. 1-341 „Dėl Vilniaus miesto savivaldybės tyliųjų zonų nustatymo, Vilniaus miesto savivaldybės tyliųjų ir triukšmo prevencijos zonų ribų metodinių rekomendacijų ir reglamentų tvirtinimo“ bei Vilniaus miesto savivaldybės triukšmo kartografavimo, prevencijos ir mažinimo 2014–2018 m. programą, buvo  atliktas kasmetinis triukšmo sklaidos modeliavimas tyliųjų zonų teritorijose pagal 2016 m.</t>
  </si>
  <si>
    <t xml:space="preserve">Atliktus autotransporto srautų stebėjimo rezultatus gatvėse ir jų atkarpose aplink tyliąsias zonas. 2016 m. (kaip ir ankstesniais metais) buvo atnaujintos 36 sankryžos, išskirtinai, įtakojančios tyliųjų zonų akustinę aplinką, iš viso atnaujinta 151 gatvių atkarpos. Pagal išmatuotus gatvių atkarpų automobilių srautų duomenis buvo atlikti 7 triukšmo modeliavimai esamų tyliųjų zonų teritorijų ribose: Gulbinų tylioje zonoje, Tapelių tylioje gamtos zonoje, Viršuliškių tylioje viešoje zonoje, Karoliniškių tylioje viešoje zonoje, Baltupių tylioje viešoje zonoje, Fabijoniškių  tylioje viešoje zonoje bei Ozo tylioje viešoje zonoje. 2016 metais buvo sukurti ir integruoti naujų gatvių atkarpų triukšmo šaltinių modeliai: Vakarinio aplinkkelio II etapo gatvių modeliai; Geležinio Vilko atkarpos, Goštauto viaduko gatvių modeliai; Žirnių gatvės modeliai. Papildomai buvo integruoti strateginiam kartografavimui būtini tiltų, viadukų bei estakadų atkarpų modeliai Vakarinio aplinkkelio, Geležinio Vilko bei Žirnių gatvių atkarpose, viso integruota 40 atkarpų. Atnaujinta ir viešinama su triukšmu susijusi informacija Vilniaus miesto aplinkosaugos skyriaus svetainėje: Atnaujinta informacija www.aplinka.vilnius.lt svetainės temoje „Triukšmas; Pateiktas tyliųjų zonų vertinimas su schemomis; Pateikta bendroji triukšmo prevencijos darbų ataskaita už 2016 m. </t>
  </si>
  <si>
    <t xml:space="preserve">1. Parengtas laikinos reklamos parduodant (nuomojant) nekilnojamą turtą.                                                               2. Mažų standartinių lentelių prie biurų tipinių formų projektas, reikalavimai ir rekomendacijos įgyvendinimui.                                                                3.  Parengti specialieji architektūriniai reikalavimai 10 kintamo vaizdo reklaminių įrenginių konkursams.                              4. Parengtos ir patvirtintos išorinės vaizdinės reklamos sklaidos schemos                                                          </t>
  </si>
  <si>
    <t>a) 2016-05-11 Tarybos sprendimas Nr. 1445 "Dėl Vilniaus miesto savivaldybės atliekų tvarkymo taisyklių tvirtinimo";                                                                      b) 2016-05-11 Tarybos sprendimas Nr. 1-444 "Dėl atliekų tvarkymo tarifų ir įkainių tvirtinimo"</t>
  </si>
  <si>
    <t xml:space="preserve">1. Pradėtas rengti tipinių atminimo lentų įrengimo tvarkos aprašas.                                                                                2. Įdiegta galimybė savivaldybės tinklalapyje pateikti prašymą ir gauti suderintą projektą tokiai tipinei lentelei įsirengti.                                                                              3. Parengtos galimų naujų vietų išorinės vaizdinės reklamos erdviniams įrenginiams bendroji schema;                                         4. AD Įsakymu  nr.30-2368 patvirtintos sklaidos schemos: - nr. 13 ( Kudirkos, Švitrigailos, dariau ir Girėno g., Eišiškių pl.)- Nr. 15 Antakalnio g. , Nemenčines pl.                                     </t>
  </si>
  <si>
    <t>a) Įvykdyti 376 aukcionai, kuriuose parduota 80 nekilnojamojo turto objektų. Gautos lėšos panaudotos prioritetiniams investiciniams projektams bei savivaldybės funkcijos vykdyti.
b) 2016 m. optimizuota Savivaldybei priklausančių įmonių veikla, ko pasekoje metiniai veiklos rezultatai ženkliai pagerėjo (nuo 27,8 mln. EUR grynojo veiklos nuostolio 2015 m. iki 31,5 mln. EUR grynojo veiklos pelno pasibaigus 2016 m). Pagal Turto departamento parengtas rekomendacijas įmonėms buvo parengtas Nekilnojamojo turto valdymo, naudojimo, disponavimo juo efektyvumo didinimą užtikrinančių priemonių sąrašas, kuriuo įmonės vadovaujasi pradedant 2017 metais.
c) Pradėta naudoti el. aukcionų sistema, skirta nekilnojamojo turto pardavimas vykdyti. Apie parduodamą turtą skelbiama internete, spaudoje, reklaminiuose plakatuose mieste ir savivaldybėje, seniūnijose.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</si>
</sst>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0">
    <font>
      <sz val="11"/>
      <color theme="1"/>
      <name val="Calibri"/>
      <family val="2"/>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8"/>
      <name val="Tahoma"/>
      <family val="2"/>
      <charset val="186"/>
    </font>
    <font>
      <b/>
      <sz val="8"/>
      <name val="Tahoma"/>
      <family val="2"/>
      <charset val="186"/>
    </font>
    <font>
      <b/>
      <sz val="10"/>
      <name val="Tahoma"/>
      <family val="2"/>
      <charset val="186"/>
    </font>
    <font>
      <sz val="10"/>
      <name val="Tahoma"/>
      <family val="2"/>
      <charset val="186"/>
    </font>
    <font>
      <i/>
      <sz val="8"/>
      <name val="Tahoma"/>
      <family val="2"/>
      <charset val="186"/>
    </font>
    <font>
      <sz val="11"/>
      <color indexed="8"/>
      <name val="Calibri"/>
      <family val="2"/>
      <charset val="186"/>
    </font>
    <font>
      <sz val="10"/>
      <name val="Arial"/>
      <family val="2"/>
      <charset val="186"/>
    </font>
    <font>
      <sz val="8"/>
      <name val="Times New Roman"/>
      <family val="1"/>
      <charset val="186"/>
    </font>
    <font>
      <sz val="8"/>
      <name val="Arial"/>
      <family val="2"/>
      <charset val="186"/>
    </font>
    <font>
      <b/>
      <sz val="9"/>
      <color indexed="81"/>
      <name val="Tahoma"/>
      <family val="2"/>
      <charset val="186"/>
    </font>
    <font>
      <sz val="9"/>
      <color indexed="81"/>
      <name val="Tahoma"/>
      <family val="2"/>
      <charset val="186"/>
    </font>
    <font>
      <b/>
      <sz val="10"/>
      <color theme="1"/>
      <name val="Tahoma"/>
      <family val="2"/>
      <charset val="186"/>
    </font>
    <font>
      <sz val="8"/>
      <color theme="1"/>
      <name val="Tahoma"/>
      <family val="2"/>
      <charset val="186"/>
    </font>
    <font>
      <sz val="10"/>
      <color theme="1"/>
      <name val="Tahoma"/>
      <family val="2"/>
      <charset val="186"/>
    </font>
    <font>
      <b/>
      <sz val="8"/>
      <color theme="1"/>
      <name val="Tahoma"/>
      <family val="2"/>
      <charset val="186"/>
    </font>
    <font>
      <b/>
      <sz val="10"/>
      <color indexed="30"/>
      <name val="Tahoma"/>
      <family val="2"/>
      <charset val="186"/>
    </font>
    <font>
      <sz val="8"/>
      <color rgb="FF000000"/>
      <name val="Tahoma"/>
      <family val="2"/>
      <charset val="186"/>
    </font>
    <font>
      <sz val="10"/>
      <name val="Times New Roman"/>
      <family val="1"/>
      <charset val="186"/>
    </font>
    <font>
      <b/>
      <sz val="11"/>
      <name val="Tahoma"/>
      <family val="2"/>
      <charset val="186"/>
    </font>
    <font>
      <sz val="11"/>
      <color theme="1"/>
      <name val="Tahoma"/>
      <family val="2"/>
      <charset val="186"/>
    </font>
    <font>
      <sz val="8"/>
      <color theme="1"/>
      <name val="Times New Roman"/>
      <family val="1"/>
      <charset val="186"/>
    </font>
    <font>
      <sz val="8"/>
      <color rgb="FFFF0000"/>
      <name val="Times New Roman"/>
      <family val="1"/>
      <charset val="186"/>
    </font>
    <font>
      <sz val="8"/>
      <name val="Arial"/>
      <family val="2"/>
      <charset val="186"/>
    </font>
    <font>
      <b/>
      <sz val="11"/>
      <color theme="1"/>
      <name val="Calibri"/>
      <family val="2"/>
      <scheme val="minor"/>
    </font>
    <font>
      <sz val="9"/>
      <name val="Tahoma"/>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9"/>
      <name val="Calibri"/>
      <family val="2"/>
      <charset val="186"/>
    </font>
    <font>
      <sz val="8"/>
      <color theme="1"/>
      <name val="Tahoma"/>
      <family val="2"/>
    </font>
    <font>
      <sz val="10"/>
      <name val="Arial"/>
      <family val="2"/>
    </font>
    <font>
      <b/>
      <sz val="12"/>
      <name val="Tahoma"/>
      <family val="2"/>
      <charset val="186"/>
    </font>
    <font>
      <sz val="12"/>
      <name val="Tahoma"/>
      <family val="2"/>
      <charset val="186"/>
    </font>
    <font>
      <sz val="12"/>
      <name val="Times New Roman"/>
      <family val="1"/>
      <charset val="186"/>
    </font>
    <font>
      <sz val="12"/>
      <name val="Arial"/>
      <family val="2"/>
      <charset val="186"/>
    </font>
    <font>
      <b/>
      <sz val="24"/>
      <color theme="1"/>
      <name val="Calibri"/>
      <family val="2"/>
      <scheme val="minor"/>
    </font>
    <font>
      <b/>
      <sz val="16"/>
      <color theme="1"/>
      <name val="Calibri"/>
      <family val="2"/>
      <scheme val="minor"/>
    </font>
    <font>
      <b/>
      <sz val="22"/>
      <color theme="1"/>
      <name val="Calibri"/>
      <family val="2"/>
      <scheme val="minor"/>
    </font>
    <font>
      <b/>
      <sz val="18"/>
      <color theme="1"/>
      <name val="Tahoma"/>
      <family val="2"/>
    </font>
    <font>
      <b/>
      <sz val="24"/>
      <color theme="1"/>
      <name val="Tahoma"/>
      <family val="2"/>
    </font>
    <font>
      <b/>
      <sz val="28"/>
      <color theme="1"/>
      <name val="Tahoma"/>
      <family val="2"/>
    </font>
    <font>
      <b/>
      <sz val="28"/>
      <color theme="1"/>
      <name val="Calibri"/>
      <family val="2"/>
      <scheme val="minor"/>
    </font>
    <font>
      <b/>
      <sz val="10"/>
      <color theme="1"/>
      <name val="Tahoma"/>
      <family val="2"/>
    </font>
    <font>
      <b/>
      <sz val="20"/>
      <name val="Arial"/>
      <family val="2"/>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charset val="186"/>
    </font>
    <font>
      <sz val="10"/>
      <color theme="1"/>
      <name val="Calibri"/>
      <family val="2"/>
      <scheme val="minor"/>
    </font>
    <font>
      <b/>
      <sz val="12"/>
      <color indexed="8"/>
      <name val="Tahoma"/>
      <family val="2"/>
      <charset val="186"/>
    </font>
    <font>
      <sz val="12"/>
      <color theme="1"/>
      <name val="Calibri"/>
      <family val="2"/>
      <scheme val="minor"/>
    </font>
    <font>
      <sz val="12"/>
      <color theme="1"/>
      <name val="Tahoma"/>
      <family val="2"/>
      <charset val="186"/>
    </font>
    <font>
      <sz val="8"/>
      <color theme="1"/>
      <name val="Calibri"/>
      <family val="2"/>
      <scheme val="minor"/>
    </font>
    <font>
      <b/>
      <sz val="8"/>
      <color theme="1"/>
      <name val="Calibri"/>
      <family val="2"/>
      <scheme val="minor"/>
    </font>
    <font>
      <b/>
      <sz val="10"/>
      <color rgb="FF000000"/>
      <name val="Tahoma"/>
      <family val="2"/>
      <charset val="186"/>
    </font>
    <font>
      <sz val="10"/>
      <name val="TimesLT"/>
      <charset val="186"/>
    </font>
    <font>
      <u/>
      <sz val="11.1"/>
      <color indexed="12"/>
      <name val="TimesLT"/>
      <charset val="186"/>
    </font>
    <font>
      <u/>
      <sz val="11.1"/>
      <color indexed="36"/>
      <name val="TimesLT"/>
      <charset val="186"/>
    </font>
    <font>
      <i/>
      <sz val="8"/>
      <color theme="1"/>
      <name val="Tahoma"/>
      <family val="2"/>
      <charset val="186"/>
    </font>
    <font>
      <b/>
      <sz val="9"/>
      <name val="Tahoma"/>
      <family val="2"/>
      <charset val="186"/>
    </font>
    <font>
      <b/>
      <i/>
      <sz val="8"/>
      <color rgb="FF000000"/>
      <name val="Tahoma"/>
      <family val="2"/>
      <charset val="186"/>
    </font>
    <font>
      <u/>
      <sz val="11"/>
      <color indexed="12"/>
      <name val="Calibri"/>
      <family val="2"/>
      <charset val="186"/>
    </font>
    <font>
      <b/>
      <sz val="14"/>
      <color theme="1"/>
      <name val="Calibri"/>
      <family val="2"/>
      <charset val="186"/>
      <scheme val="minor"/>
    </font>
    <font>
      <sz val="9"/>
      <color theme="1"/>
      <name val="Calibri"/>
      <family val="2"/>
      <scheme val="minor"/>
    </font>
    <font>
      <b/>
      <sz val="10"/>
      <name val="Arial"/>
      <family val="2"/>
      <charset val="186"/>
    </font>
    <font>
      <b/>
      <sz val="28"/>
      <color theme="1"/>
      <name val="Tahoma"/>
      <family val="2"/>
      <charset val="186"/>
    </font>
    <font>
      <sz val="28"/>
      <color theme="1"/>
      <name val="Tahoma"/>
      <family val="2"/>
      <charset val="186"/>
    </font>
    <font>
      <b/>
      <sz val="11"/>
      <color theme="1"/>
      <name val="Tahoma"/>
      <family val="2"/>
      <charset val="186"/>
    </font>
    <font>
      <b/>
      <sz val="14"/>
      <color theme="1"/>
      <name val="Tahoma"/>
      <family val="2"/>
      <charset val="186"/>
    </font>
    <font>
      <sz val="11"/>
      <name val="Tahoma"/>
      <family val="2"/>
      <charset val="186"/>
    </font>
    <font>
      <sz val="8"/>
      <color theme="0"/>
      <name val="Times New Roman"/>
      <family val="1"/>
      <charset val="186"/>
    </font>
    <font>
      <sz val="10"/>
      <color theme="0"/>
      <name val="Times New Roman"/>
      <family val="1"/>
      <charset val="186"/>
    </font>
    <font>
      <sz val="10"/>
      <color theme="0"/>
      <name val="Arial"/>
      <family val="2"/>
      <charset val="186"/>
    </font>
    <font>
      <sz val="12"/>
      <color theme="0"/>
      <name val="Times New Roman"/>
      <family val="1"/>
      <charset val="186"/>
    </font>
    <font>
      <sz val="11"/>
      <color theme="0"/>
      <name val="Tahoma"/>
      <family val="2"/>
      <charset val="186"/>
    </font>
    <font>
      <sz val="11"/>
      <color theme="0"/>
      <name val="Calibri"/>
      <family val="2"/>
      <scheme val="minor"/>
    </font>
    <font>
      <sz val="12"/>
      <color theme="0"/>
      <name val="Calibri"/>
      <family val="2"/>
      <scheme val="minor"/>
    </font>
    <font>
      <b/>
      <sz val="11"/>
      <color theme="0"/>
      <name val="Calibri"/>
      <family val="2"/>
      <scheme val="minor"/>
    </font>
    <font>
      <sz val="12"/>
      <color theme="0"/>
      <name val="Tahoma"/>
      <family val="2"/>
      <charset val="186"/>
    </font>
    <font>
      <sz val="8"/>
      <color theme="0"/>
      <name val="Tahoma"/>
      <family val="2"/>
      <charset val="186"/>
    </font>
    <font>
      <b/>
      <sz val="8"/>
      <color theme="0"/>
      <name val="Tahoma"/>
      <family val="2"/>
      <charset val="186"/>
    </font>
    <font>
      <sz val="12"/>
      <color theme="0"/>
      <name val="Arial"/>
      <family val="2"/>
      <charset val="186"/>
    </font>
    <font>
      <b/>
      <sz val="10"/>
      <color theme="0"/>
      <name val="Arial"/>
      <family val="2"/>
      <charset val="186"/>
    </font>
    <font>
      <sz val="10"/>
      <color theme="0"/>
      <name val="Calibri"/>
      <family val="2"/>
      <scheme val="minor"/>
    </font>
    <font>
      <b/>
      <sz val="16"/>
      <color theme="0"/>
      <name val="Calibri"/>
      <family val="2"/>
      <charset val="186"/>
      <scheme val="minor"/>
    </font>
    <font>
      <b/>
      <sz val="14"/>
      <color theme="0"/>
      <name val="Calibri"/>
      <family val="2"/>
      <charset val="186"/>
      <scheme val="minor"/>
    </font>
    <font>
      <sz val="8"/>
      <color theme="0"/>
      <name val="Tahoma"/>
      <family val="2"/>
    </font>
    <font>
      <b/>
      <sz val="20"/>
      <color theme="0"/>
      <name val="Tahoma"/>
      <family val="2"/>
    </font>
    <font>
      <b/>
      <sz val="11"/>
      <color theme="0"/>
      <name val="Tahoma"/>
      <family val="2"/>
      <charset val="186"/>
    </font>
    <font>
      <sz val="9"/>
      <color theme="1"/>
      <name val="Tahoma"/>
      <family val="2"/>
      <charset val="186"/>
    </font>
    <font>
      <i/>
      <sz val="9"/>
      <name val="Tahoma"/>
      <family val="2"/>
      <charset val="186"/>
    </font>
    <font>
      <i/>
      <sz val="9"/>
      <color theme="1"/>
      <name val="Tahoma"/>
      <family val="2"/>
      <charset val="186"/>
    </font>
    <font>
      <sz val="9"/>
      <color rgb="FF000000"/>
      <name val="Tahoma"/>
      <family val="2"/>
      <charset val="186"/>
    </font>
    <font>
      <b/>
      <sz val="9"/>
      <color rgb="FFC00000"/>
      <name val="Tahoma"/>
      <family val="2"/>
      <charset val="186"/>
    </font>
    <font>
      <sz val="9"/>
      <color theme="0"/>
      <name val="Times New Roman"/>
      <family val="1"/>
      <charset val="186"/>
    </font>
    <font>
      <sz val="9"/>
      <color rgb="FFFF0000"/>
      <name val="Tahoma"/>
      <family val="2"/>
      <charset val="186"/>
    </font>
    <font>
      <sz val="9"/>
      <color rgb="FF0D0D0D"/>
      <name val="Tahoma"/>
      <family val="2"/>
      <charset val="186"/>
    </font>
    <font>
      <sz val="9"/>
      <color indexed="10"/>
      <name val="Tahoma"/>
      <family val="2"/>
      <charset val="186"/>
    </font>
    <font>
      <b/>
      <sz val="9"/>
      <color rgb="FFFF0000"/>
      <name val="Tahoma"/>
      <family val="2"/>
      <charset val="186"/>
    </font>
    <font>
      <strike/>
      <sz val="9"/>
      <color theme="1"/>
      <name val="Tahoma"/>
      <family val="2"/>
      <charset val="186"/>
    </font>
    <font>
      <sz val="9"/>
      <color theme="0"/>
      <name val="Calibri"/>
      <family val="2"/>
      <scheme val="minor"/>
    </font>
    <font>
      <b/>
      <i/>
      <sz val="9"/>
      <name val="Tahoma"/>
      <family val="2"/>
      <charset val="186"/>
    </font>
    <font>
      <sz val="9"/>
      <color theme="1"/>
      <name val="Tahoma"/>
      <family val="2"/>
    </font>
    <font>
      <sz val="9"/>
      <color rgb="FF000000"/>
      <name val="Tahoma"/>
      <family val="2"/>
    </font>
    <font>
      <u/>
      <sz val="9"/>
      <color theme="1"/>
      <name val="Tahoma"/>
      <family val="2"/>
      <charset val="186"/>
    </font>
    <font>
      <sz val="9"/>
      <color indexed="8"/>
      <name val="Tahoma"/>
      <family val="2"/>
      <charset val="186"/>
    </font>
  </fonts>
  <fills count="5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rgb="FFFFFF00"/>
      </patternFill>
    </fill>
    <fill>
      <patternFill patternType="solid">
        <fgColor theme="0"/>
        <bgColor rgb="FF000000"/>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top/>
      <bottom/>
      <diagonal/>
    </border>
  </borders>
  <cellStyleXfs count="89">
    <xf numFmtId="0" fontId="0" fillId="0" borderId="0"/>
    <xf numFmtId="0" fontId="4" fillId="0" borderId="0"/>
    <xf numFmtId="0" fontId="10" fillId="0" borderId="0"/>
    <xf numFmtId="0" fontId="3" fillId="0" borderId="0"/>
    <xf numFmtId="0" fontId="11"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36" fillId="15"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2" borderId="0" applyNumberFormat="0" applyBorder="0" applyAlignment="0" applyProtection="0"/>
    <xf numFmtId="0" fontId="30" fillId="6" borderId="0" applyNumberFormat="0" applyBorder="0" applyAlignment="0" applyProtection="0"/>
    <xf numFmtId="0" fontId="33" fillId="23" borderId="13" applyNumberFormat="0" applyAlignment="0" applyProtection="0"/>
    <xf numFmtId="0" fontId="35" fillId="24" borderId="14" applyNumberFormat="0" applyAlignment="0" applyProtection="0"/>
    <xf numFmtId="0" fontId="32" fillId="10" borderId="13" applyNumberFormat="0" applyAlignment="0" applyProtection="0"/>
    <xf numFmtId="0" fontId="34" fillId="0" borderId="15" applyNumberFormat="0" applyFill="0" applyAlignment="0" applyProtection="0"/>
    <xf numFmtId="0" fontId="31" fillId="25" borderId="0" applyNumberFormat="0" applyBorder="0" applyAlignment="0" applyProtection="0"/>
    <xf numFmtId="0" fontId="10" fillId="26" borderId="16" applyNumberFormat="0" applyFont="0" applyAlignment="0" applyProtection="0"/>
    <xf numFmtId="0" fontId="3" fillId="0" borderId="0"/>
    <xf numFmtId="0" fontId="38" fillId="0" borderId="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6" borderId="0" applyNumberFormat="0" applyBorder="0" applyAlignment="0" applyProtection="0"/>
    <xf numFmtId="0" fontId="36" fillId="37" borderId="0" applyNumberFormat="0" applyBorder="0" applyAlignment="0" applyProtection="0"/>
    <xf numFmtId="0" fontId="36" fillId="34" borderId="0" applyNumberFormat="0" applyBorder="0" applyAlignment="0" applyProtection="0"/>
    <xf numFmtId="0" fontId="36" fillId="35"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4" borderId="0" applyNumberFormat="0" applyBorder="0" applyAlignment="0" applyProtection="0"/>
    <xf numFmtId="0" fontId="30" fillId="28" borderId="0" applyNumberFormat="0" applyBorder="0" applyAlignment="0" applyProtection="0"/>
    <xf numFmtId="0" fontId="33" fillId="45" borderId="13" applyNumberFormat="0" applyAlignment="0" applyProtection="0"/>
    <xf numFmtId="0" fontId="35" fillId="46" borderId="14" applyNumberFormat="0" applyAlignment="0" applyProtection="0"/>
    <xf numFmtId="0" fontId="52" fillId="0" borderId="0" applyNumberFormat="0" applyFill="0" applyBorder="0" applyAlignment="0" applyProtection="0"/>
    <xf numFmtId="0" fontId="53" fillId="29" borderId="0" applyNumberFormat="0" applyBorder="0" applyAlignment="0" applyProtection="0"/>
    <xf numFmtId="0" fontId="54" fillId="0" borderId="17" applyNumberFormat="0" applyFill="0" applyAlignment="0" applyProtection="0"/>
    <xf numFmtId="0" fontId="55" fillId="0" borderId="18" applyNumberFormat="0" applyFill="0" applyAlignment="0" applyProtection="0"/>
    <xf numFmtId="0" fontId="56" fillId="0" borderId="19" applyNumberFormat="0" applyFill="0" applyAlignment="0" applyProtection="0"/>
    <xf numFmtId="0" fontId="56" fillId="0" borderId="0" applyNumberFormat="0" applyFill="0" applyBorder="0" applyAlignment="0" applyProtection="0"/>
    <xf numFmtId="0" fontId="32" fillId="32" borderId="13" applyNumberFormat="0" applyAlignment="0" applyProtection="0"/>
    <xf numFmtId="0" fontId="34" fillId="0" borderId="15" applyNumberFormat="0" applyFill="0" applyAlignment="0" applyProtection="0"/>
    <xf numFmtId="0" fontId="31" fillId="47" borderId="0" applyNumberFormat="0" applyBorder="0" applyAlignment="0" applyProtection="0"/>
    <xf numFmtId="0" fontId="3" fillId="48" borderId="16" applyNumberFormat="0" applyAlignment="0" applyProtection="0"/>
    <xf numFmtId="0" fontId="57" fillId="45" borderId="9" applyNumberFormat="0" applyAlignment="0" applyProtection="0"/>
    <xf numFmtId="0" fontId="58" fillId="0" borderId="0" applyNumberFormat="0" applyFill="0" applyBorder="0" applyAlignment="0" applyProtection="0"/>
    <xf numFmtId="0" fontId="59" fillId="0" borderId="20" applyNumberFormat="0" applyFill="0" applyAlignment="0" applyProtection="0"/>
    <xf numFmtId="0" fontId="60" fillId="0" borderId="0" applyNumberFormat="0" applyFill="0" applyBorder="0" applyAlignment="0" applyProtection="0"/>
    <xf numFmtId="0" fontId="61" fillId="0" borderId="0"/>
    <xf numFmtId="0" fontId="3" fillId="0" borderId="0"/>
    <xf numFmtId="0" fontId="2" fillId="0" borderId="0"/>
    <xf numFmtId="0" fontId="53" fillId="7" borderId="0" applyNumberFormat="0" applyBorder="0" applyAlignment="0" applyProtection="0"/>
    <xf numFmtId="0" fontId="57" fillId="23" borderId="9" applyNumberFormat="0" applyAlignment="0" applyProtection="0"/>
    <xf numFmtId="0" fontId="69" fillId="0" borderId="0"/>
    <xf numFmtId="0" fontId="71"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1" fillId="0" borderId="0"/>
    <xf numFmtId="0" fontId="75" fillId="0" borderId="0" applyNumberFormat="0" applyFill="0" applyBorder="0" applyAlignment="0" applyProtection="0">
      <alignment vertical="top"/>
      <protection locked="0"/>
    </xf>
  </cellStyleXfs>
  <cellXfs count="752">
    <xf numFmtId="0" fontId="0" fillId="0" borderId="0" xfId="0"/>
    <xf numFmtId="0" fontId="3" fillId="0" borderId="0" xfId="0" applyFont="1"/>
    <xf numFmtId="0" fontId="4" fillId="0" borderId="0" xfId="0" applyFont="1"/>
    <xf numFmtId="0" fontId="7" fillId="0" borderId="0" xfId="0" applyFont="1" applyFill="1" applyBorder="1" applyAlignment="1">
      <alignment horizontal="center"/>
    </xf>
    <xf numFmtId="0" fontId="8" fillId="0" borderId="0" xfId="0" applyFont="1" applyFill="1" applyBorder="1"/>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Protection="1">
      <protection locked="0"/>
    </xf>
    <xf numFmtId="0" fontId="7" fillId="0" borderId="0" xfId="0" applyFont="1" applyFill="1" applyBorder="1"/>
    <xf numFmtId="0" fontId="7" fillId="0" borderId="0" xfId="0" applyFont="1" applyFill="1" applyBorder="1" applyAlignment="1">
      <alignment horizontal="left"/>
    </xf>
    <xf numFmtId="0" fontId="7" fillId="0" borderId="0" xfId="0" applyFont="1" applyFill="1" applyProtection="1">
      <protection locked="0"/>
    </xf>
    <xf numFmtId="164" fontId="5" fillId="0" borderId="1" xfId="0" applyNumberFormat="1" applyFont="1" applyFill="1" applyBorder="1" applyAlignment="1" applyProtection="1">
      <alignment horizontal="center" vertical="top" wrapText="1"/>
      <protection locked="0"/>
    </xf>
    <xf numFmtId="0" fontId="5" fillId="0" borderId="5" xfId="0" applyFont="1" applyFill="1" applyBorder="1" applyAlignment="1">
      <alignment horizontal="center"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7" fillId="0" borderId="6" xfId="0" applyFont="1" applyFill="1" applyBorder="1" applyAlignment="1">
      <alignment horizontal="center"/>
    </xf>
    <xf numFmtId="0" fontId="7" fillId="0" borderId="6" xfId="0" applyFont="1" applyFill="1" applyBorder="1"/>
    <xf numFmtId="0" fontId="7" fillId="0" borderId="6" xfId="0" applyFont="1" applyFill="1" applyBorder="1" applyAlignment="1">
      <alignment horizontal="left"/>
    </xf>
    <xf numFmtId="0" fontId="5" fillId="0" borderId="0" xfId="0" applyFont="1" applyFill="1" applyBorder="1" applyAlignment="1">
      <alignment horizontal="center" vertical="top" wrapText="1"/>
    </xf>
    <xf numFmtId="0" fontId="7" fillId="0" borderId="6" xfId="0" applyFont="1" applyFill="1" applyBorder="1" applyProtection="1">
      <protection locked="0"/>
    </xf>
    <xf numFmtId="164" fontId="5" fillId="0" borderId="0" xfId="0" applyNumberFormat="1" applyFont="1" applyFill="1" applyBorder="1" applyAlignment="1" applyProtection="1">
      <alignment horizontal="center" vertical="top" wrapText="1"/>
      <protection locked="0"/>
    </xf>
    <xf numFmtId="164" fontId="6" fillId="0" borderId="0" xfId="0" applyNumberFormat="1" applyFont="1" applyFill="1" applyAlignment="1" applyProtection="1">
      <alignment horizontal="center"/>
      <protection locked="0"/>
    </xf>
    <xf numFmtId="0" fontId="8" fillId="0" borderId="0" xfId="2" applyFont="1" applyFill="1" applyProtection="1">
      <protection locked="0"/>
    </xf>
    <xf numFmtId="0" fontId="8" fillId="0" borderId="0" xfId="2" applyFont="1" applyFill="1" applyBorder="1" applyAlignment="1">
      <alignment horizontal="left"/>
    </xf>
    <xf numFmtId="0" fontId="7" fillId="0" borderId="0" xfId="2" applyFont="1" applyFill="1" applyBorder="1" applyAlignment="1">
      <alignment horizontal="left"/>
    </xf>
    <xf numFmtId="0" fontId="7" fillId="0" borderId="0" xfId="2" applyFont="1" applyFill="1" applyProtection="1">
      <protection locked="0"/>
    </xf>
    <xf numFmtId="0" fontId="5" fillId="0" borderId="5" xfId="2" applyFont="1" applyFill="1" applyBorder="1" applyAlignment="1">
      <alignment horizontal="center" vertical="top" wrapText="1"/>
    </xf>
    <xf numFmtId="0" fontId="5" fillId="0" borderId="5" xfId="2" applyFont="1" applyFill="1" applyBorder="1" applyAlignment="1">
      <alignment horizontal="left" vertical="top" wrapText="1"/>
    </xf>
    <xf numFmtId="0" fontId="8" fillId="0" borderId="0" xfId="2" applyFont="1" applyFill="1" applyBorder="1" applyProtection="1">
      <protection locked="0"/>
    </xf>
    <xf numFmtId="0" fontId="8" fillId="0" borderId="0" xfId="2" applyFont="1" applyAlignment="1" applyProtection="1">
      <alignment vertical="top"/>
      <protection locked="0"/>
    </xf>
    <xf numFmtId="0" fontId="7" fillId="0" borderId="0" xfId="2" applyFont="1" applyAlignment="1" applyProtection="1">
      <alignment vertical="top"/>
      <protection locked="0"/>
    </xf>
    <xf numFmtId="0" fontId="5" fillId="0" borderId="0" xfId="2" applyFont="1" applyBorder="1" applyAlignment="1" applyProtection="1">
      <alignment vertical="top" wrapText="1"/>
      <protection locked="0"/>
    </xf>
    <xf numFmtId="49" fontId="5" fillId="0" borderId="0" xfId="2" applyNumberFormat="1" applyFont="1" applyBorder="1" applyAlignment="1" applyProtection="1">
      <alignment vertical="top" wrapText="1"/>
      <protection locked="0"/>
    </xf>
    <xf numFmtId="0" fontId="12" fillId="0" borderId="0" xfId="0" applyFont="1"/>
    <xf numFmtId="0" fontId="5" fillId="0" borderId="0" xfId="0" applyFont="1" applyFill="1" applyBorder="1" applyAlignment="1">
      <alignment vertical="top" wrapText="1"/>
    </xf>
    <xf numFmtId="0" fontId="5" fillId="0" borderId="0" xfId="0" applyFont="1" applyBorder="1" applyAlignment="1">
      <alignment vertical="top"/>
    </xf>
    <xf numFmtId="0" fontId="5" fillId="0" borderId="0" xfId="0" applyFont="1" applyBorder="1" applyAlignment="1">
      <alignment vertical="top" wrapText="1"/>
    </xf>
    <xf numFmtId="0" fontId="8" fillId="0" borderId="0" xfId="0" applyFont="1" applyBorder="1" applyProtection="1">
      <protection locked="0"/>
    </xf>
    <xf numFmtId="0" fontId="7" fillId="0" borderId="0" xfId="3" applyFont="1" applyFill="1" applyBorder="1" applyAlignment="1">
      <alignment horizontal="center"/>
    </xf>
    <xf numFmtId="0" fontId="7" fillId="0" borderId="0" xfId="3" applyFont="1" applyFill="1" applyBorder="1"/>
    <xf numFmtId="0" fontId="8" fillId="0" borderId="0" xfId="3" applyFont="1" applyFill="1" applyBorder="1"/>
    <xf numFmtId="0" fontId="8" fillId="0" borderId="0" xfId="3" applyFont="1" applyFill="1" applyBorder="1" applyAlignment="1">
      <alignment horizontal="center"/>
    </xf>
    <xf numFmtId="0" fontId="8" fillId="0" borderId="0" xfId="3" applyFont="1" applyFill="1" applyBorder="1" applyAlignment="1">
      <alignment horizontal="left"/>
    </xf>
    <xf numFmtId="0" fontId="8" fillId="0" borderId="0" xfId="3" applyFont="1" applyFill="1" applyProtection="1">
      <protection locked="0"/>
    </xf>
    <xf numFmtId="0" fontId="7" fillId="0" borderId="6" xfId="3" applyFont="1" applyFill="1" applyBorder="1" applyAlignment="1">
      <alignment horizontal="center"/>
    </xf>
    <xf numFmtId="0" fontId="7" fillId="0" borderId="6" xfId="3" applyFont="1" applyFill="1" applyBorder="1"/>
    <xf numFmtId="0" fontId="7" fillId="0" borderId="6" xfId="3" applyFont="1" applyFill="1" applyBorder="1" applyAlignment="1">
      <alignment horizontal="left"/>
    </xf>
    <xf numFmtId="0" fontId="16" fillId="0" borderId="6" xfId="3" applyFont="1" applyFill="1" applyBorder="1" applyAlignment="1">
      <alignment horizontal="left"/>
    </xf>
    <xf numFmtId="0" fontId="7" fillId="0" borderId="6" xfId="3" applyFont="1" applyFill="1" applyBorder="1" applyProtection="1">
      <protection locked="0"/>
    </xf>
    <xf numFmtId="0" fontId="7" fillId="0" borderId="0" xfId="3" applyFont="1" applyFill="1" applyProtection="1">
      <protection locked="0"/>
    </xf>
    <xf numFmtId="0" fontId="17" fillId="0" borderId="0" xfId="3" applyFont="1" applyFill="1" applyBorder="1" applyAlignment="1">
      <alignment horizontal="left" vertical="top" wrapText="1"/>
    </xf>
    <xf numFmtId="0" fontId="18" fillId="0" borderId="0" xfId="3" applyFont="1" applyFill="1" applyBorder="1" applyProtection="1">
      <protection locked="0"/>
    </xf>
    <xf numFmtId="0" fontId="16" fillId="0" borderId="6" xfId="3" applyFont="1" applyFill="1" applyBorder="1" applyAlignment="1">
      <alignment horizontal="center"/>
    </xf>
    <xf numFmtId="0" fontId="16" fillId="0" borderId="6" xfId="3" applyFont="1" applyFill="1" applyBorder="1"/>
    <xf numFmtId="0" fontId="16" fillId="0" borderId="0" xfId="3" applyFont="1" applyFill="1" applyBorder="1" applyAlignment="1">
      <alignment horizontal="left"/>
    </xf>
    <xf numFmtId="0" fontId="16" fillId="0" borderId="0" xfId="3" applyFont="1" applyFill="1" applyProtection="1">
      <protection locked="0"/>
    </xf>
    <xf numFmtId="164" fontId="19" fillId="0" borderId="0" xfId="3" applyNumberFormat="1" applyFont="1" applyFill="1" applyAlignment="1" applyProtection="1">
      <alignment horizontal="center"/>
      <protection locked="0"/>
    </xf>
    <xf numFmtId="0" fontId="20" fillId="0" borderId="0" xfId="3" applyFont="1" applyFill="1" applyProtection="1">
      <protection locked="0"/>
    </xf>
    <xf numFmtId="0" fontId="7" fillId="0" borderId="0" xfId="0" applyFont="1" applyBorder="1"/>
    <xf numFmtId="0" fontId="7" fillId="0" borderId="0" xfId="0" applyFont="1" applyBorder="1" applyAlignment="1">
      <alignment horizontal="center"/>
    </xf>
    <xf numFmtId="0" fontId="7" fillId="0" borderId="0" xfId="0" applyFont="1" applyBorder="1" applyAlignment="1">
      <alignment horizontal="left"/>
    </xf>
    <xf numFmtId="0" fontId="7" fillId="0" borderId="0" xfId="0" applyFont="1" applyProtection="1">
      <protection locked="0"/>
    </xf>
    <xf numFmtId="0" fontId="21" fillId="0" borderId="1" xfId="0" applyFont="1" applyBorder="1" applyAlignment="1">
      <alignment vertical="top" wrapText="1"/>
    </xf>
    <xf numFmtId="164" fontId="6" fillId="0" borderId="3" xfId="0" applyNumberFormat="1" applyFont="1" applyFill="1" applyBorder="1" applyAlignment="1" applyProtection="1">
      <alignment horizontal="center" vertical="top"/>
      <protection locked="0"/>
    </xf>
    <xf numFmtId="0" fontId="8" fillId="0" borderId="0" xfId="0" applyFont="1" applyBorder="1" applyAlignment="1">
      <alignment horizontal="center"/>
    </xf>
    <xf numFmtId="0" fontId="8" fillId="0" borderId="0" xfId="0" applyFont="1" applyBorder="1" applyAlignment="1">
      <alignment horizontal="left"/>
    </xf>
    <xf numFmtId="0" fontId="8" fillId="0" borderId="0" xfId="0" applyFont="1" applyProtection="1">
      <protection locked="0"/>
    </xf>
    <xf numFmtId="0" fontId="7" fillId="0" borderId="6" xfId="0" applyFont="1" applyBorder="1"/>
    <xf numFmtId="0" fontId="7" fillId="0" borderId="6" xfId="0" applyFont="1" applyBorder="1" applyAlignment="1">
      <alignment horizontal="center"/>
    </xf>
    <xf numFmtId="0" fontId="7" fillId="0" borderId="6" xfId="0" applyFont="1" applyBorder="1" applyAlignment="1">
      <alignment horizontal="left"/>
    </xf>
    <xf numFmtId="0" fontId="7" fillId="0" borderId="6" xfId="0" applyFont="1" applyBorder="1" applyProtection="1">
      <protection locked="0"/>
    </xf>
    <xf numFmtId="164" fontId="7" fillId="0" borderId="0" xfId="0" applyNumberFormat="1" applyFont="1" applyAlignment="1" applyProtection="1">
      <alignment horizontal="center"/>
      <protection locked="0"/>
    </xf>
    <xf numFmtId="0" fontId="5" fillId="0" borderId="1" xfId="3" applyFont="1" applyFill="1" applyBorder="1" applyAlignment="1">
      <alignment horizontal="center" vertical="top" wrapText="1"/>
    </xf>
    <xf numFmtId="0" fontId="5" fillId="0" borderId="1" xfId="3" applyFont="1" applyFill="1" applyBorder="1" applyAlignment="1" applyProtection="1">
      <alignment horizontal="left" vertical="top" wrapText="1"/>
      <protection locked="0"/>
    </xf>
    <xf numFmtId="164" fontId="5" fillId="0" borderId="1" xfId="3" applyNumberFormat="1" applyFont="1" applyFill="1" applyBorder="1" applyAlignment="1" applyProtection="1">
      <alignment horizontal="center" vertical="top" wrapText="1"/>
      <protection locked="0"/>
    </xf>
    <xf numFmtId="0" fontId="5" fillId="0" borderId="1" xfId="3" applyNumberFormat="1" applyFont="1" applyFill="1" applyBorder="1" applyAlignment="1" applyProtection="1">
      <alignment horizontal="left" vertical="top" wrapText="1"/>
      <protection locked="0"/>
    </xf>
    <xf numFmtId="0" fontId="5" fillId="0" borderId="3" xfId="3" applyFont="1" applyFill="1" applyBorder="1" applyAlignment="1" applyProtection="1">
      <alignment horizontal="left" vertical="top" wrapText="1"/>
      <protection locked="0"/>
    </xf>
    <xf numFmtId="0" fontId="5" fillId="0" borderId="1" xfId="3" applyFont="1" applyFill="1" applyBorder="1" applyAlignment="1">
      <alignment horizontal="left" vertical="top" wrapText="1"/>
    </xf>
    <xf numFmtId="0" fontId="0" fillId="0" borderId="0" xfId="0" applyAlignment="1"/>
    <xf numFmtId="0" fontId="0" fillId="0" borderId="0" xfId="0" applyBorder="1"/>
    <xf numFmtId="0" fontId="0" fillId="0" borderId="0" xfId="0" applyBorder="1" applyAlignment="1"/>
    <xf numFmtId="0" fontId="22" fillId="0" borderId="0" xfId="0" applyFont="1"/>
    <xf numFmtId="0" fontId="8" fillId="0" borderId="0" xfId="0" applyFont="1"/>
    <xf numFmtId="0" fontId="24" fillId="0" borderId="0" xfId="0" applyFont="1"/>
    <xf numFmtId="0" fontId="23" fillId="0" borderId="0" xfId="0" applyFont="1" applyProtection="1"/>
    <xf numFmtId="0" fontId="8" fillId="0" borderId="0" xfId="0" applyFont="1" applyFill="1"/>
    <xf numFmtId="0" fontId="5" fillId="0" borderId="0" xfId="0" applyFont="1"/>
    <xf numFmtId="0" fontId="6" fillId="0" borderId="0" xfId="0" applyFont="1" applyProtection="1">
      <protection locked="0"/>
    </xf>
    <xf numFmtId="164" fontId="5" fillId="0" borderId="0" xfId="0" applyNumberFormat="1" applyFont="1" applyAlignment="1" applyProtection="1">
      <alignment horizontal="center"/>
      <protection locked="0"/>
    </xf>
    <xf numFmtId="164" fontId="8" fillId="0" borderId="0" xfId="2" applyNumberFormat="1" applyFont="1" applyFill="1" applyAlignment="1" applyProtection="1">
      <alignment horizontal="center"/>
      <protection locked="0"/>
    </xf>
    <xf numFmtId="164" fontId="7" fillId="0" borderId="0" xfId="2" applyNumberFormat="1" applyFont="1" applyFill="1" applyAlignment="1" applyProtection="1">
      <alignment horizontal="center"/>
      <protection locked="0"/>
    </xf>
    <xf numFmtId="0" fontId="6" fillId="0" borderId="0" xfId="0" applyFont="1"/>
    <xf numFmtId="0" fontId="5" fillId="0" borderId="0" xfId="0" applyFont="1" applyFill="1" applyProtection="1">
      <protection locked="0"/>
    </xf>
    <xf numFmtId="0" fontId="25" fillId="0" borderId="0" xfId="0" applyFont="1" applyAlignment="1">
      <alignment vertical="center"/>
    </xf>
    <xf numFmtId="0" fontId="25" fillId="0" borderId="0" xfId="0" applyFont="1"/>
    <xf numFmtId="0" fontId="26" fillId="0" borderId="0" xfId="0" applyFont="1"/>
    <xf numFmtId="0" fontId="27" fillId="0" borderId="0" xfId="0" applyFont="1"/>
    <xf numFmtId="164" fontId="6" fillId="0" borderId="1" xfId="0" applyNumberFormat="1" applyFont="1" applyBorder="1"/>
    <xf numFmtId="164" fontId="5" fillId="0" borderId="1" xfId="0" applyNumberFormat="1" applyFont="1" applyBorder="1"/>
    <xf numFmtId="165" fontId="5" fillId="0" borderId="1" xfId="0" applyNumberFormat="1" applyFont="1" applyBorder="1"/>
    <xf numFmtId="0" fontId="19" fillId="0" borderId="0" xfId="0" applyFont="1"/>
    <xf numFmtId="164" fontId="19" fillId="0" borderId="1" xfId="0" applyNumberFormat="1" applyFont="1" applyBorder="1"/>
    <xf numFmtId="0" fontId="17" fillId="0" borderId="0" xfId="0" applyFont="1"/>
    <xf numFmtId="164" fontId="17" fillId="0" borderId="1" xfId="0" applyNumberFormat="1" applyFont="1" applyBorder="1"/>
    <xf numFmtId="164" fontId="0" fillId="0" borderId="1" xfId="0" applyNumberFormat="1" applyBorder="1"/>
    <xf numFmtId="0" fontId="6" fillId="0" borderId="0" xfId="3" applyFont="1" applyFill="1" applyBorder="1" applyAlignment="1" applyProtection="1">
      <alignment horizontal="left" vertical="center" wrapText="1"/>
      <protection locked="0"/>
    </xf>
    <xf numFmtId="164" fontId="28" fillId="0" borderId="1" xfId="0" applyNumberFormat="1" applyFont="1" applyBorder="1" applyAlignment="1">
      <alignment vertical="center"/>
    </xf>
    <xf numFmtId="0" fontId="5" fillId="0" borderId="0" xfId="2" applyFont="1" applyBorder="1" applyAlignment="1" applyProtection="1">
      <alignment vertical="center" wrapText="1"/>
      <protection locked="0"/>
    </xf>
    <xf numFmtId="164" fontId="6" fillId="0" borderId="1" xfId="0" applyNumberFormat="1" applyFont="1" applyBorder="1" applyAlignment="1">
      <alignment vertical="center"/>
    </xf>
    <xf numFmtId="164" fontId="5" fillId="0" borderId="2" xfId="2" applyNumberFormat="1" applyFont="1" applyBorder="1" applyAlignment="1" applyProtection="1">
      <alignment horizontal="center" vertical="center"/>
      <protection locked="0"/>
    </xf>
    <xf numFmtId="0" fontId="6" fillId="0" borderId="0" xfId="0" applyFont="1" applyBorder="1" applyAlignment="1">
      <alignment vertical="center"/>
    </xf>
    <xf numFmtId="0" fontId="19" fillId="0" borderId="0" xfId="0" applyFont="1" applyAlignment="1">
      <alignment vertical="center"/>
    </xf>
    <xf numFmtId="164" fontId="19" fillId="0" borderId="1" xfId="0" applyNumberFormat="1" applyFont="1" applyBorder="1" applyAlignment="1">
      <alignment vertical="center"/>
    </xf>
    <xf numFmtId="164" fontId="5" fillId="0" borderId="1" xfId="0" applyNumberFormat="1" applyFont="1" applyFill="1" applyBorder="1" applyProtection="1">
      <protection locked="0"/>
    </xf>
    <xf numFmtId="164" fontId="29" fillId="0" borderId="1" xfId="0" applyNumberFormat="1" applyFont="1" applyFill="1" applyBorder="1" applyAlignment="1" applyProtection="1">
      <alignment horizontal="center" vertical="top"/>
      <protection locked="0"/>
    </xf>
    <xf numFmtId="164" fontId="29" fillId="0" borderId="1" xfId="3" applyNumberFormat="1" applyFont="1" applyFill="1" applyBorder="1" applyAlignment="1" applyProtection="1">
      <alignment horizontal="center" vertical="top"/>
      <protection locked="0"/>
    </xf>
    <xf numFmtId="0" fontId="5" fillId="4" borderId="1" xfId="0" applyNumberFormat="1" applyFont="1" applyFill="1" applyBorder="1" applyAlignment="1" applyProtection="1">
      <alignment vertical="top" wrapText="1"/>
      <protection locked="0"/>
    </xf>
    <xf numFmtId="0" fontId="5" fillId="4" borderId="1" xfId="0" applyFont="1" applyFill="1" applyBorder="1" applyAlignment="1" applyProtection="1">
      <alignment vertical="top" wrapText="1"/>
      <protection locked="0"/>
    </xf>
    <xf numFmtId="164" fontId="5" fillId="4" borderId="1" xfId="0" applyNumberFormat="1" applyFont="1" applyFill="1" applyBorder="1" applyAlignment="1" applyProtection="1">
      <alignment horizontal="center" vertical="top"/>
      <protection locked="0"/>
    </xf>
    <xf numFmtId="0" fontId="7" fillId="0" borderId="0" xfId="4" applyFont="1" applyFill="1" applyBorder="1" applyAlignment="1">
      <alignment horizontal="center"/>
    </xf>
    <xf numFmtId="0" fontId="7" fillId="0" borderId="6" xfId="4" applyFont="1" applyFill="1" applyBorder="1" applyAlignment="1">
      <alignment horizontal="center"/>
    </xf>
    <xf numFmtId="0" fontId="11" fillId="0" borderId="0" xfId="4"/>
    <xf numFmtId="0" fontId="8" fillId="0" borderId="0" xfId="4" applyFont="1" applyFill="1" applyBorder="1"/>
    <xf numFmtId="0" fontId="8" fillId="0" borderId="0" xfId="4" applyFont="1" applyFill="1" applyBorder="1" applyAlignment="1">
      <alignment horizontal="left"/>
    </xf>
    <xf numFmtId="0" fontId="8" fillId="0" borderId="0" xfId="4" applyFont="1" applyFill="1" applyProtection="1">
      <protection locked="0"/>
    </xf>
    <xf numFmtId="0" fontId="7" fillId="0" borderId="0" xfId="4" applyFont="1" applyFill="1" applyBorder="1"/>
    <xf numFmtId="0" fontId="7" fillId="0" borderId="0" xfId="4" applyFont="1" applyFill="1" applyProtection="1">
      <protection locked="0"/>
    </xf>
    <xf numFmtId="0" fontId="5" fillId="0" borderId="0" xfId="4" applyFont="1" applyFill="1" applyBorder="1" applyAlignment="1">
      <alignment horizontal="left" vertical="top" wrapText="1"/>
    </xf>
    <xf numFmtId="0" fontId="5" fillId="0" borderId="0" xfId="4" applyFont="1" applyFill="1" applyBorder="1" applyAlignment="1">
      <alignment horizontal="center" vertical="top" wrapText="1"/>
    </xf>
    <xf numFmtId="0" fontId="7" fillId="0" borderId="6" xfId="4" applyFont="1" applyFill="1" applyBorder="1" applyAlignment="1">
      <alignment horizontal="left"/>
    </xf>
    <xf numFmtId="49" fontId="5" fillId="0" borderId="3" xfId="36" applyNumberFormat="1" applyFont="1" applyFill="1" applyBorder="1" applyAlignment="1" applyProtection="1">
      <alignment horizontal="center" vertical="center" wrapText="1"/>
    </xf>
    <xf numFmtId="0" fontId="8" fillId="0" borderId="0" xfId="4" applyFont="1" applyBorder="1" applyAlignment="1">
      <alignment horizontal="center"/>
    </xf>
    <xf numFmtId="0" fontId="8" fillId="0" borderId="0" xfId="4" applyFont="1" applyBorder="1" applyAlignment="1">
      <alignment horizontal="left"/>
    </xf>
    <xf numFmtId="0" fontId="8" fillId="0" borderId="0" xfId="4" applyFont="1" applyProtection="1">
      <protection locked="0"/>
    </xf>
    <xf numFmtId="0" fontId="7" fillId="0" borderId="6" xfId="4" applyFont="1" applyBorder="1"/>
    <xf numFmtId="0" fontId="7" fillId="0" borderId="6" xfId="4" applyFont="1" applyBorder="1" applyAlignment="1">
      <alignment horizontal="center"/>
    </xf>
    <xf numFmtId="0" fontId="7" fillId="0" borderId="6" xfId="4" applyFont="1" applyBorder="1" applyAlignment="1">
      <alignment horizontal="left"/>
    </xf>
    <xf numFmtId="0" fontId="7" fillId="0" borderId="0" xfId="4" applyFont="1" applyProtection="1">
      <protection locked="0"/>
    </xf>
    <xf numFmtId="0" fontId="3" fillId="0" borderId="0" xfId="4" applyFont="1" applyProtection="1">
      <protection locked="0"/>
    </xf>
    <xf numFmtId="0" fontId="3" fillId="0" borderId="0" xfId="4" applyFont="1" applyFill="1" applyProtection="1">
      <protection locked="0"/>
    </xf>
    <xf numFmtId="0" fontId="7" fillId="0" borderId="6" xfId="4" applyFont="1" applyFill="1" applyBorder="1" applyProtection="1">
      <protection locked="0"/>
    </xf>
    <xf numFmtId="164" fontId="5" fillId="0" borderId="0" xfId="4" applyNumberFormat="1" applyFont="1" applyFill="1" applyBorder="1" applyAlignment="1" applyProtection="1">
      <alignment horizontal="center" vertical="top" wrapText="1"/>
      <protection locked="0"/>
    </xf>
    <xf numFmtId="164" fontId="6" fillId="0" borderId="0" xfId="4" applyNumberFormat="1" applyFont="1" applyFill="1" applyAlignment="1" applyProtection="1">
      <alignment horizontal="center"/>
      <protection locked="0"/>
    </xf>
    <xf numFmtId="0" fontId="8" fillId="0" borderId="0" xfId="2" applyFont="1" applyFill="1" applyBorder="1" applyAlignment="1">
      <alignment horizontal="center"/>
    </xf>
    <xf numFmtId="0" fontId="5" fillId="0" borderId="3" xfId="36" applyFont="1" applyFill="1" applyBorder="1" applyAlignment="1" applyProtection="1">
      <alignment horizontal="center" vertical="center" wrapText="1"/>
      <protection locked="0"/>
    </xf>
    <xf numFmtId="0" fontId="7" fillId="0" borderId="0" xfId="2" applyFont="1" applyFill="1" applyBorder="1" applyAlignment="1">
      <alignment horizontal="center"/>
    </xf>
    <xf numFmtId="0" fontId="7" fillId="0" borderId="0" xfId="2" applyFont="1" applyFill="1" applyBorder="1"/>
    <xf numFmtId="0" fontId="8" fillId="0" borderId="0" xfId="2" applyFont="1" applyFill="1" applyBorder="1"/>
    <xf numFmtId="0" fontId="8" fillId="0" borderId="0" xfId="2" applyFont="1" applyBorder="1" applyAlignment="1">
      <alignment horizontal="center"/>
    </xf>
    <xf numFmtId="0" fontId="8" fillId="0" borderId="0" xfId="2" applyFont="1" applyBorder="1" applyAlignment="1">
      <alignment horizontal="left"/>
    </xf>
    <xf numFmtId="0" fontId="8" fillId="0" borderId="0" xfId="2" applyFont="1" applyProtection="1">
      <protection locked="0"/>
    </xf>
    <xf numFmtId="0" fontId="7" fillId="0" borderId="0" xfId="2" applyFont="1" applyBorder="1"/>
    <xf numFmtId="0" fontId="7" fillId="0" borderId="0" xfId="2" applyFont="1" applyBorder="1" applyAlignment="1">
      <alignment horizontal="center"/>
    </xf>
    <xf numFmtId="0" fontId="7" fillId="0" borderId="0" xfId="2" applyFont="1" applyBorder="1" applyAlignment="1">
      <alignment horizontal="left"/>
    </xf>
    <xf numFmtId="0" fontId="7" fillId="0" borderId="0" xfId="2" applyFont="1" applyProtection="1">
      <protection locked="0"/>
    </xf>
    <xf numFmtId="0" fontId="5" fillId="0" borderId="0" xfId="2" applyFont="1" applyFill="1" applyBorder="1" applyAlignment="1">
      <alignment horizontal="center" vertical="top" wrapText="1"/>
    </xf>
    <xf numFmtId="0" fontId="5" fillId="0" borderId="0" xfId="2" applyFont="1" applyFill="1" applyBorder="1" applyAlignment="1">
      <alignment horizontal="left" vertical="top" wrapText="1"/>
    </xf>
    <xf numFmtId="0" fontId="7" fillId="0" borderId="6" xfId="2" applyFont="1" applyFill="1" applyBorder="1" applyAlignment="1">
      <alignment horizontal="center"/>
    </xf>
    <xf numFmtId="0" fontId="8" fillId="2" borderId="0" xfId="2" applyFont="1" applyFill="1" applyBorder="1" applyAlignment="1">
      <alignment horizontal="left"/>
    </xf>
    <xf numFmtId="0" fontId="8" fillId="2" borderId="0" xfId="2" applyFont="1" applyFill="1" applyProtection="1">
      <protection locked="0"/>
    </xf>
    <xf numFmtId="0" fontId="7" fillId="2" borderId="0" xfId="2" applyFont="1" applyFill="1" applyBorder="1" applyAlignment="1">
      <alignment horizontal="left"/>
    </xf>
    <xf numFmtId="0" fontId="7" fillId="2" borderId="0" xfId="2" applyFont="1" applyFill="1" applyProtection="1">
      <protection locked="0"/>
    </xf>
    <xf numFmtId="0" fontId="21" fillId="0" borderId="1" xfId="0" applyFont="1" applyBorder="1" applyAlignment="1">
      <alignment horizontal="center" vertical="center" wrapText="1"/>
    </xf>
    <xf numFmtId="0" fontId="5" fillId="4" borderId="1" xfId="0" applyFont="1" applyFill="1" applyBorder="1" applyAlignment="1">
      <alignment horizontal="center" vertical="top" wrapText="1"/>
    </xf>
    <xf numFmtId="0" fontId="4" fillId="0" borderId="0" xfId="0" applyFont="1" applyBorder="1"/>
    <xf numFmtId="0" fontId="40" fillId="0" borderId="0" xfId="0" applyFont="1" applyFill="1" applyProtection="1">
      <protection locked="0"/>
    </xf>
    <xf numFmtId="0" fontId="41" fillId="0" borderId="0" xfId="0" applyFont="1"/>
    <xf numFmtId="0" fontId="42" fillId="0" borderId="0" xfId="0" applyFont="1"/>
    <xf numFmtId="0" fontId="39" fillId="0" borderId="0" xfId="0" applyFont="1"/>
    <xf numFmtId="0" fontId="40" fillId="0" borderId="0" xfId="0" applyFont="1"/>
    <xf numFmtId="0" fontId="40" fillId="0" borderId="0" xfId="0" applyFont="1" applyProtection="1">
      <protection locked="0"/>
    </xf>
    <xf numFmtId="0" fontId="21" fillId="0" borderId="1" xfId="0" applyFont="1" applyBorder="1" applyAlignment="1">
      <alignment vertical="center" wrapText="1"/>
    </xf>
    <xf numFmtId="0" fontId="17" fillId="0" borderId="1" xfId="0" applyFont="1" applyBorder="1" applyAlignment="1">
      <alignment vertical="center"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17" fillId="0" borderId="1" xfId="0" applyFont="1" applyBorder="1" applyAlignment="1">
      <alignment horizontal="left" vertical="top" wrapText="1"/>
    </xf>
    <xf numFmtId="0" fontId="7" fillId="4" borderId="1" xfId="0" applyFont="1" applyFill="1" applyBorder="1" applyProtection="1">
      <protection locked="0"/>
    </xf>
    <xf numFmtId="164" fontId="7" fillId="4" borderId="1" xfId="0" applyNumberFormat="1" applyFont="1" applyFill="1" applyBorder="1" applyAlignment="1" applyProtection="1">
      <alignment horizontal="center"/>
      <protection locked="0"/>
    </xf>
    <xf numFmtId="0" fontId="5" fillId="4" borderId="1" xfId="0" applyFont="1" applyFill="1" applyBorder="1" applyAlignment="1"/>
    <xf numFmtId="0" fontId="5" fillId="4" borderId="1" xfId="0" applyFont="1" applyFill="1" applyBorder="1" applyAlignment="1" applyProtection="1">
      <protection locked="0"/>
    </xf>
    <xf numFmtId="164" fontId="5" fillId="4" borderId="1" xfId="0" applyNumberFormat="1" applyFont="1" applyFill="1" applyBorder="1" applyAlignment="1" applyProtection="1">
      <protection locked="0"/>
    </xf>
    <xf numFmtId="0" fontId="5" fillId="4" borderId="1" xfId="0" applyFont="1" applyFill="1" applyBorder="1" applyAlignment="1" applyProtection="1">
      <alignment wrapText="1"/>
      <protection locked="0"/>
    </xf>
    <xf numFmtId="0" fontId="43"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7" fillId="0" borderId="0" xfId="0" applyFont="1" applyAlignment="1">
      <alignment horizontal="center" vertical="center"/>
    </xf>
    <xf numFmtId="0" fontId="48" fillId="0" borderId="0" xfId="0" applyFont="1" applyAlignment="1">
      <alignment horizontal="center" vertical="center"/>
    </xf>
    <xf numFmtId="0" fontId="43" fillId="0" borderId="0" xfId="0" applyFont="1" applyBorder="1" applyAlignment="1">
      <alignment horizontal="center" vertical="center"/>
    </xf>
    <xf numFmtId="0" fontId="49" fillId="0" borderId="0" xfId="0" applyFont="1" applyAlignment="1">
      <alignment horizontal="center" vertical="center"/>
    </xf>
    <xf numFmtId="0" fontId="37" fillId="0" borderId="0" xfId="0" applyFont="1"/>
    <xf numFmtId="0" fontId="51" fillId="0" borderId="0" xfId="0" applyFont="1" applyAlignment="1">
      <alignment horizontal="center" vertical="center"/>
    </xf>
    <xf numFmtId="164" fontId="5" fillId="0" borderId="1" xfId="0" applyNumberFormat="1" applyFont="1" applyFill="1" applyBorder="1" applyAlignment="1" applyProtection="1">
      <alignment horizontal="center" vertical="top"/>
      <protection locked="0"/>
    </xf>
    <xf numFmtId="164" fontId="5" fillId="0" borderId="1" xfId="0" applyNumberFormat="1" applyFont="1" applyFill="1" applyBorder="1" applyAlignment="1" applyProtection="1">
      <alignment horizontal="center" vertical="top" wrapText="1"/>
      <protection locked="0"/>
    </xf>
    <xf numFmtId="0" fontId="0" fillId="0" borderId="0" xfId="0"/>
    <xf numFmtId="0" fontId="5" fillId="0" borderId="1" xfId="0" applyFont="1" applyFill="1" applyBorder="1" applyAlignment="1">
      <alignment horizontal="center" vertical="top" wrapText="1"/>
    </xf>
    <xf numFmtId="0" fontId="45" fillId="0" borderId="0" xfId="0" applyFont="1" applyAlignment="1">
      <alignment horizontal="center" vertical="center"/>
    </xf>
    <xf numFmtId="164" fontId="8" fillId="0" borderId="0" xfId="0" applyNumberFormat="1" applyFont="1" applyFill="1" applyAlignment="1" applyProtection="1">
      <alignment horizontal="center"/>
      <protection locked="0"/>
    </xf>
    <xf numFmtId="0" fontId="62" fillId="0" borderId="0" xfId="0" applyFont="1"/>
    <xf numFmtId="0" fontId="63" fillId="0" borderId="0" xfId="3" applyFont="1" applyFill="1" applyProtection="1"/>
    <xf numFmtId="0" fontId="40" fillId="0" borderId="0" xfId="3" applyFont="1" applyFill="1" applyProtection="1"/>
    <xf numFmtId="0" fontId="64" fillId="0" borderId="0" xfId="0" applyFont="1"/>
    <xf numFmtId="0" fontId="39" fillId="0" borderId="0" xfId="0" applyFont="1" applyProtection="1"/>
    <xf numFmtId="0" fontId="63" fillId="0" borderId="0" xfId="3" applyFont="1" applyFill="1" applyAlignment="1" applyProtection="1">
      <alignment horizontal="left"/>
    </xf>
    <xf numFmtId="0" fontId="40" fillId="0" borderId="0" xfId="3" applyFont="1" applyFill="1" applyProtection="1">
      <protection locked="0"/>
    </xf>
    <xf numFmtId="0" fontId="39" fillId="0" borderId="0" xfId="3" applyFont="1" applyFill="1" applyAlignment="1" applyProtection="1">
      <alignment horizontal="left" vertical="center"/>
      <protection locked="0"/>
    </xf>
    <xf numFmtId="0" fontId="63" fillId="0" borderId="0" xfId="0" applyFont="1" applyProtection="1"/>
    <xf numFmtId="0" fontId="65" fillId="0" borderId="0" xfId="0" applyFont="1" applyProtection="1"/>
    <xf numFmtId="0" fontId="65" fillId="0" borderId="0" xfId="0" applyFont="1" applyFill="1" applyProtection="1">
      <protection locked="0"/>
    </xf>
    <xf numFmtId="0" fontId="65" fillId="0" borderId="0" xfId="0" applyFont="1" applyProtection="1">
      <protection locked="0"/>
    </xf>
    <xf numFmtId="0" fontId="63" fillId="0" borderId="0" xfId="0" applyFont="1" applyAlignment="1" applyProtection="1">
      <alignment horizontal="left"/>
    </xf>
    <xf numFmtId="0" fontId="65" fillId="0" borderId="0" xfId="0" applyFont="1"/>
    <xf numFmtId="0" fontId="66" fillId="0" borderId="0" xfId="0" applyFont="1"/>
    <xf numFmtId="0" fontId="39" fillId="0" borderId="0" xfId="3" applyFont="1" applyProtection="1"/>
    <xf numFmtId="0" fontId="5" fillId="0" borderId="3" xfId="36" applyFont="1" applyFill="1" applyBorder="1" applyAlignment="1" applyProtection="1">
      <alignment horizontal="center" vertical="center" wrapText="1"/>
    </xf>
    <xf numFmtId="0" fontId="3" fillId="0" borderId="0" xfId="3" applyFont="1" applyProtection="1"/>
    <xf numFmtId="0" fontId="40" fillId="0" borderId="0" xfId="0" applyFont="1" applyProtection="1"/>
    <xf numFmtId="0" fontId="39" fillId="0" borderId="0" xfId="0" applyFont="1" applyAlignment="1" applyProtection="1">
      <alignment horizontal="left"/>
    </xf>
    <xf numFmtId="0" fontId="67" fillId="0" borderId="0" xfId="0" applyFont="1"/>
    <xf numFmtId="0" fontId="62" fillId="0" borderId="0" xfId="0" applyFont="1" applyAlignment="1">
      <alignment horizontal="center" vertical="center"/>
    </xf>
    <xf numFmtId="0" fontId="39" fillId="0" borderId="0" xfId="0" applyFont="1" applyFill="1" applyProtection="1"/>
    <xf numFmtId="0" fontId="40" fillId="0" borderId="0" xfId="0" applyFont="1" applyFill="1" applyProtection="1"/>
    <xf numFmtId="0" fontId="39" fillId="0" borderId="0" xfId="4" applyFont="1" applyProtection="1"/>
    <xf numFmtId="0" fontId="40" fillId="0" borderId="0" xfId="4" applyFont="1" applyProtection="1"/>
    <xf numFmtId="0" fontId="40" fillId="0" borderId="0" xfId="4" applyFont="1" applyFill="1" applyProtection="1">
      <protection locked="0"/>
    </xf>
    <xf numFmtId="0" fontId="40" fillId="0" borderId="0" xfId="4" applyFont="1" applyProtection="1">
      <protection locked="0"/>
    </xf>
    <xf numFmtId="0" fontId="11" fillId="0" borderId="0" xfId="4" applyAlignment="1">
      <alignment vertical="center"/>
    </xf>
    <xf numFmtId="0" fontId="39" fillId="0" borderId="0" xfId="4" applyFont="1" applyAlignment="1" applyProtection="1">
      <alignment vertical="center"/>
    </xf>
    <xf numFmtId="0" fontId="7" fillId="0" borderId="0" xfId="4" applyFont="1" applyFill="1" applyBorder="1" applyAlignment="1">
      <alignment horizontal="center" vertical="center"/>
    </xf>
    <xf numFmtId="0" fontId="7" fillId="0" borderId="6" xfId="4" applyFont="1" applyFill="1" applyBorder="1" applyAlignment="1">
      <alignment horizontal="center" vertical="center"/>
    </xf>
    <xf numFmtId="0" fontId="0" fillId="0" borderId="0" xfId="0" applyAlignment="1">
      <alignment vertical="center"/>
    </xf>
    <xf numFmtId="0" fontId="39" fillId="0" borderId="0" xfId="2" applyFont="1"/>
    <xf numFmtId="0" fontId="40" fillId="0" borderId="0" xfId="2" applyFont="1"/>
    <xf numFmtId="0" fontId="39" fillId="2" borderId="0" xfId="2" applyFont="1" applyFill="1" applyAlignment="1">
      <alignment horizontal="left"/>
    </xf>
    <xf numFmtId="0" fontId="40" fillId="2" borderId="0" xfId="2" applyFont="1" applyFill="1" applyProtection="1">
      <protection locked="0"/>
    </xf>
    <xf numFmtId="0" fontId="40" fillId="0" borderId="0" xfId="2" applyFont="1" applyProtection="1">
      <protection locked="0"/>
    </xf>
    <xf numFmtId="0" fontId="28" fillId="0" borderId="0" xfId="0" applyFont="1"/>
    <xf numFmtId="0" fontId="39" fillId="0" borderId="0" xfId="2" applyFont="1" applyFill="1"/>
    <xf numFmtId="0" fontId="40" fillId="0" borderId="0" xfId="2" applyFont="1" applyFill="1"/>
    <xf numFmtId="0" fontId="39" fillId="0" borderId="0" xfId="2" applyFont="1" applyFill="1" applyAlignment="1">
      <alignment horizontal="left"/>
    </xf>
    <xf numFmtId="0" fontId="40" fillId="0" borderId="0" xfId="2" applyFont="1" applyFill="1" applyProtection="1">
      <protection locked="0"/>
    </xf>
    <xf numFmtId="0" fontId="5" fillId="0" borderId="1" xfId="0" applyFont="1" applyFill="1" applyBorder="1" applyAlignment="1">
      <alignment vertical="top" wrapText="1"/>
    </xf>
    <xf numFmtId="0" fontId="7" fillId="0" borderId="6" xfId="0" applyFont="1" applyFill="1" applyBorder="1" applyAlignment="1">
      <alignment horizontal="left"/>
    </xf>
    <xf numFmtId="0" fontId="5" fillId="0" borderId="0" xfId="0" applyFont="1" applyFill="1" applyBorder="1" applyAlignment="1">
      <alignment horizontal="left" vertical="top" wrapText="1"/>
    </xf>
    <xf numFmtId="0" fontId="17" fillId="0" borderId="0" xfId="3" applyFont="1" applyFill="1" applyBorder="1" applyAlignment="1">
      <alignment horizontal="center" vertical="top" wrapText="1"/>
    </xf>
    <xf numFmtId="164" fontId="6" fillId="0" borderId="23" xfId="3" applyNumberFormat="1" applyFont="1" applyFill="1" applyBorder="1" applyAlignment="1" applyProtection="1">
      <alignment horizontal="center" vertical="top"/>
      <protection locked="0"/>
    </xf>
    <xf numFmtId="164" fontId="19" fillId="0" borderId="24" xfId="3" applyNumberFormat="1" applyFont="1" applyFill="1" applyBorder="1" applyAlignment="1" applyProtection="1">
      <alignment horizontal="center" vertical="top"/>
      <protection locked="0"/>
    </xf>
    <xf numFmtId="0" fontId="5" fillId="0" borderId="0" xfId="0" applyFont="1" applyFill="1" applyBorder="1" applyAlignment="1">
      <alignment horizontal="left" vertical="top" wrapText="1"/>
    </xf>
    <xf numFmtId="0" fontId="73" fillId="0" borderId="6" xfId="3" applyFont="1" applyFill="1" applyBorder="1"/>
    <xf numFmtId="0" fontId="5" fillId="0" borderId="5" xfId="0" applyFont="1" applyFill="1" applyBorder="1" applyAlignment="1" applyProtection="1">
      <alignment horizontal="left" vertical="top" wrapText="1"/>
    </xf>
    <xf numFmtId="0" fontId="5" fillId="0" borderId="5" xfId="79" applyFont="1" applyBorder="1" applyAlignment="1" applyProtection="1">
      <alignment horizontal="center" vertical="top" wrapText="1"/>
      <protection locked="0"/>
    </xf>
    <xf numFmtId="0" fontId="5" fillId="0" borderId="5" xfId="79" applyFont="1" applyBorder="1" applyAlignment="1" applyProtection="1">
      <alignment vertical="top" wrapText="1"/>
      <protection locked="0"/>
    </xf>
    <xf numFmtId="164" fontId="5" fillId="4" borderId="5" xfId="0" applyNumberFormat="1" applyFont="1" applyFill="1" applyBorder="1" applyAlignment="1" applyProtection="1">
      <alignment horizontal="center" vertical="top"/>
      <protection locked="0"/>
    </xf>
    <xf numFmtId="0" fontId="45" fillId="0" borderId="0" xfId="0" applyFont="1" applyBorder="1" applyAlignment="1">
      <alignment horizontal="center" vertical="center"/>
    </xf>
    <xf numFmtId="0" fontId="29" fillId="0" borderId="0" xfId="2" applyFont="1" applyFill="1" applyBorder="1" applyAlignment="1">
      <alignment horizontal="center" vertical="top" wrapText="1"/>
    </xf>
    <xf numFmtId="0" fontId="29" fillId="0" borderId="0" xfId="2" applyFont="1" applyFill="1" applyBorder="1" applyAlignment="1">
      <alignment horizontal="left" vertical="top" wrapText="1"/>
    </xf>
    <xf numFmtId="0" fontId="29" fillId="0" borderId="0" xfId="0" applyFont="1" applyFill="1" applyBorder="1" applyAlignment="1">
      <alignment horizontal="center" vertical="top" wrapText="1"/>
    </xf>
    <xf numFmtId="0" fontId="29" fillId="0" borderId="0" xfId="2" applyFont="1" applyBorder="1" applyAlignment="1" applyProtection="1">
      <alignment vertical="top" wrapText="1"/>
      <protection locked="0"/>
    </xf>
    <xf numFmtId="164" fontId="29" fillId="0" borderId="3" xfId="2" applyNumberFormat="1" applyFont="1" applyFill="1" applyBorder="1" applyAlignment="1" applyProtection="1">
      <alignment horizontal="center" vertical="top"/>
      <protection locked="0"/>
    </xf>
    <xf numFmtId="0" fontId="29" fillId="0" borderId="0" xfId="0" applyFont="1" applyBorder="1" applyAlignment="1">
      <alignment horizontal="left" vertical="top" wrapText="1" shrinkToFit="1"/>
    </xf>
    <xf numFmtId="49" fontId="29" fillId="0" borderId="0" xfId="2" applyNumberFormat="1" applyFont="1" applyBorder="1" applyAlignment="1" applyProtection="1">
      <alignment vertical="top" wrapText="1"/>
      <protection locked="0"/>
    </xf>
    <xf numFmtId="0" fontId="73" fillId="0" borderId="6" xfId="2" applyFont="1" applyFill="1" applyBorder="1" applyAlignment="1">
      <alignment horizontal="center"/>
    </xf>
    <xf numFmtId="0" fontId="73" fillId="0" borderId="6" xfId="2" applyFont="1" applyBorder="1"/>
    <xf numFmtId="0" fontId="73" fillId="0" borderId="6" xfId="2" applyFont="1" applyBorder="1" applyProtection="1">
      <protection locked="0"/>
    </xf>
    <xf numFmtId="164" fontId="73" fillId="0" borderId="6" xfId="2" applyNumberFormat="1" applyFont="1" applyFill="1" applyBorder="1" applyAlignment="1" applyProtection="1">
      <alignment horizontal="center"/>
      <protection locked="0"/>
    </xf>
    <xf numFmtId="0" fontId="73" fillId="0" borderId="6" xfId="2" applyFont="1" applyBorder="1" applyAlignment="1" applyProtection="1">
      <alignment vertical="top"/>
      <protection locked="0"/>
    </xf>
    <xf numFmtId="0" fontId="74" fillId="0" borderId="0" xfId="0" applyFont="1" applyFill="1" applyAlignment="1">
      <alignment vertical="center"/>
    </xf>
    <xf numFmtId="0" fontId="0" fillId="0" borderId="0" xfId="0" applyFill="1"/>
    <xf numFmtId="0" fontId="3" fillId="0" borderId="0" xfId="3" applyFont="1"/>
    <xf numFmtId="0" fontId="7" fillId="4" borderId="6" xfId="3" applyFont="1" applyFill="1" applyBorder="1" applyProtection="1">
      <protection locked="0"/>
    </xf>
    <xf numFmtId="0" fontId="5" fillId="0" borderId="0" xfId="3" applyFont="1" applyFill="1" applyBorder="1" applyAlignment="1">
      <alignment horizontal="center" vertical="top" wrapText="1"/>
    </xf>
    <xf numFmtId="0" fontId="5" fillId="0" borderId="0" xfId="3" applyFont="1" applyFill="1" applyBorder="1" applyAlignment="1">
      <alignment horizontal="left" vertical="top" wrapText="1"/>
    </xf>
    <xf numFmtId="0" fontId="8" fillId="0" borderId="0" xfId="3" applyFont="1" applyFill="1" applyBorder="1" applyProtection="1">
      <protection locked="0"/>
    </xf>
    <xf numFmtId="164" fontId="7" fillId="0" borderId="0" xfId="3" applyNumberFormat="1" applyFont="1" applyFill="1" applyAlignment="1" applyProtection="1">
      <alignment horizontal="center"/>
      <protection locked="0"/>
    </xf>
    <xf numFmtId="0" fontId="5" fillId="0" borderId="1" xfId="3" applyFont="1" applyFill="1" applyBorder="1" applyAlignment="1" applyProtection="1">
      <alignment horizontal="left" vertical="top" wrapText="1"/>
    </xf>
    <xf numFmtId="0" fontId="5" fillId="0" borderId="0" xfId="3" applyFont="1" applyFill="1" applyBorder="1" applyAlignment="1" applyProtection="1">
      <alignment horizontal="left" vertical="top" wrapText="1"/>
      <protection locked="0"/>
    </xf>
    <xf numFmtId="164" fontId="5" fillId="0" borderId="0" xfId="3" applyNumberFormat="1" applyFont="1" applyFill="1" applyBorder="1" applyAlignment="1" applyProtection="1">
      <alignment horizontal="center" vertical="top" wrapText="1"/>
      <protection locked="0"/>
    </xf>
    <xf numFmtId="0" fontId="7" fillId="0" borderId="0" xfId="3" applyFont="1" applyFill="1" applyBorder="1" applyProtection="1">
      <protection locked="0"/>
    </xf>
    <xf numFmtId="0" fontId="5" fillId="0" borderId="1" xfId="3" applyFont="1" applyFill="1" applyBorder="1" applyAlignment="1" applyProtection="1">
      <alignment horizontal="center" vertical="top" wrapText="1"/>
    </xf>
    <xf numFmtId="164" fontId="6" fillId="0" borderId="0" xfId="3" applyNumberFormat="1" applyFont="1" applyFill="1" applyBorder="1" applyAlignment="1" applyProtection="1">
      <alignment horizontal="center" vertical="top"/>
      <protection locked="0"/>
    </xf>
    <xf numFmtId="0" fontId="3" fillId="0" borderId="0" xfId="3" applyFont="1" applyBorder="1"/>
    <xf numFmtId="0" fontId="13" fillId="0" borderId="1" xfId="3" applyNumberFormat="1" applyFont="1" applyFill="1" applyBorder="1" applyAlignment="1" applyProtection="1">
      <alignment horizontal="left" vertical="top" wrapText="1"/>
      <protection locked="0"/>
    </xf>
    <xf numFmtId="0" fontId="5" fillId="0" borderId="25" xfId="3" applyFont="1" applyFill="1" applyBorder="1" applyAlignment="1">
      <alignment horizontal="center" vertical="top" wrapText="1"/>
    </xf>
    <xf numFmtId="0" fontId="5" fillId="0" borderId="25" xfId="3" applyFont="1" applyFill="1" applyBorder="1" applyAlignment="1">
      <alignment horizontal="left" vertical="top" wrapText="1"/>
    </xf>
    <xf numFmtId="0" fontId="5" fillId="0" borderId="3" xfId="3" applyFont="1" applyFill="1" applyBorder="1" applyAlignment="1">
      <alignment horizontal="center" vertical="top" wrapText="1"/>
    </xf>
    <xf numFmtId="0" fontId="5" fillId="0" borderId="9" xfId="3" applyFont="1" applyFill="1" applyBorder="1" applyAlignment="1">
      <alignment horizontal="center" vertical="top" wrapText="1"/>
    </xf>
    <xf numFmtId="0" fontId="5" fillId="0" borderId="9" xfId="3" applyFont="1" applyFill="1" applyBorder="1" applyAlignment="1">
      <alignment horizontal="left" vertical="top" wrapText="1"/>
    </xf>
    <xf numFmtId="0" fontId="5" fillId="0" borderId="26" xfId="3" applyFont="1" applyFill="1" applyBorder="1" applyAlignment="1">
      <alignment horizontal="center" vertical="top" wrapText="1"/>
    </xf>
    <xf numFmtId="0" fontId="5" fillId="0" borderId="26" xfId="3" applyFont="1" applyFill="1" applyBorder="1" applyAlignment="1">
      <alignment horizontal="left" vertical="top" wrapText="1"/>
    </xf>
    <xf numFmtId="0" fontId="5" fillId="0" borderId="2" xfId="3" applyFont="1" applyFill="1" applyBorder="1" applyAlignment="1">
      <alignment horizontal="center" vertical="top" wrapText="1"/>
    </xf>
    <xf numFmtId="0" fontId="5" fillId="0" borderId="2" xfId="3" applyFont="1" applyFill="1" applyBorder="1" applyAlignment="1" applyProtection="1">
      <alignment horizontal="left" vertical="top" wrapText="1"/>
      <protection locked="0"/>
    </xf>
    <xf numFmtId="164" fontId="5" fillId="0" borderId="2" xfId="3" applyNumberFormat="1" applyFont="1" applyFill="1" applyBorder="1" applyAlignment="1" applyProtection="1">
      <alignment horizontal="center" vertical="top" wrapText="1"/>
      <protection locked="0"/>
    </xf>
    <xf numFmtId="0" fontId="5" fillId="0" borderId="0" xfId="3" applyFont="1" applyBorder="1" applyAlignment="1">
      <alignment vertical="top" wrapText="1"/>
    </xf>
    <xf numFmtId="0" fontId="5" fillId="0" borderId="0" xfId="3" applyFont="1" applyFill="1" applyBorder="1" applyAlignment="1">
      <alignment vertical="top" wrapText="1"/>
    </xf>
    <xf numFmtId="0" fontId="3" fillId="0" borderId="0" xfId="3" applyFont="1" applyFill="1"/>
    <xf numFmtId="0" fontId="7" fillId="0" borderId="0" xfId="3" applyFont="1" applyFill="1" applyBorder="1" applyAlignment="1">
      <alignment horizontal="center" vertical="center"/>
    </xf>
    <xf numFmtId="0" fontId="5" fillId="0" borderId="1" xfId="0" applyFont="1" applyFill="1" applyBorder="1" applyAlignment="1">
      <alignment vertical="top" wrapText="1"/>
    </xf>
    <xf numFmtId="0" fontId="76" fillId="0" borderId="0" xfId="0" applyFont="1" applyFill="1" applyAlignment="1">
      <alignment horizontal="left" vertical="center"/>
    </xf>
    <xf numFmtId="0" fontId="44" fillId="0" borderId="0" xfId="0" applyFont="1" applyFill="1" applyAlignment="1">
      <alignment horizontal="left" vertical="center"/>
    </xf>
    <xf numFmtId="0" fontId="43" fillId="0" borderId="0" xfId="0" applyFont="1" applyFill="1" applyAlignment="1">
      <alignment horizontal="center" vertical="center"/>
    </xf>
    <xf numFmtId="0" fontId="77" fillId="4" borderId="0" xfId="0" applyFont="1" applyFill="1"/>
    <xf numFmtId="0" fontId="68" fillId="0" borderId="0" xfId="0" applyFont="1" applyAlignment="1">
      <alignment horizontal="center" vertical="center"/>
    </xf>
    <xf numFmtId="0" fontId="7" fillId="0" borderId="6" xfId="0" applyFont="1" applyFill="1" applyBorder="1" applyAlignment="1">
      <alignment horizontal="left"/>
    </xf>
    <xf numFmtId="0" fontId="78" fillId="0" borderId="0" xfId="3" applyFont="1"/>
    <xf numFmtId="0" fontId="42" fillId="0" borderId="0" xfId="3" applyFont="1" applyProtection="1"/>
    <xf numFmtId="0" fontId="42" fillId="0" borderId="0" xfId="3" applyFont="1" applyFill="1" applyProtection="1">
      <protection locked="0"/>
    </xf>
    <xf numFmtId="0" fontId="42" fillId="0" borderId="0" xfId="3" applyFont="1" applyProtection="1">
      <protection locked="0"/>
    </xf>
    <xf numFmtId="0" fontId="42" fillId="0" borderId="0" xfId="3" applyFont="1"/>
    <xf numFmtId="0" fontId="39" fillId="0" borderId="0" xfId="3" applyFont="1" applyAlignment="1" applyProtection="1">
      <alignment horizontal="left"/>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Protection="1">
      <protection locked="0"/>
    </xf>
    <xf numFmtId="164" fontId="8" fillId="0" borderId="3" xfId="0" applyNumberFormat="1" applyFont="1" applyFill="1" applyBorder="1" applyAlignment="1" applyProtection="1">
      <alignment horizontal="center" vertical="top"/>
      <protection locked="0"/>
    </xf>
    <xf numFmtId="0" fontId="8" fillId="0" borderId="5" xfId="0" applyFont="1" applyFill="1" applyBorder="1" applyAlignment="1">
      <alignment horizontal="center" vertical="top" wrapText="1"/>
    </xf>
    <xf numFmtId="0" fontId="8" fillId="0" borderId="5" xfId="0" applyFont="1" applyFill="1" applyBorder="1" applyAlignment="1">
      <alignment horizontal="left" vertical="top" wrapText="1"/>
    </xf>
    <xf numFmtId="164" fontId="8" fillId="0" borderId="1" xfId="0" applyNumberFormat="1" applyFont="1" applyFill="1" applyBorder="1" applyAlignment="1" applyProtection="1">
      <alignment horizontal="center" vertical="top"/>
      <protection locked="0"/>
    </xf>
    <xf numFmtId="164" fontId="7" fillId="0" borderId="0" xfId="0" applyNumberFormat="1" applyFont="1" applyFill="1" applyAlignment="1" applyProtection="1">
      <alignment horizontal="center"/>
      <protection locked="0"/>
    </xf>
    <xf numFmtId="0" fontId="7" fillId="0" borderId="6" xfId="0" applyFont="1" applyFill="1" applyBorder="1" applyAlignment="1"/>
    <xf numFmtId="0" fontId="24" fillId="0" borderId="0" xfId="0" applyFont="1" applyAlignment="1">
      <alignment horizontal="center"/>
    </xf>
    <xf numFmtId="0" fontId="24" fillId="0" borderId="0" xfId="0" applyFont="1" applyFill="1"/>
    <xf numFmtId="0" fontId="7" fillId="0" borderId="5" xfId="3" applyFont="1" applyFill="1" applyBorder="1" applyAlignment="1">
      <alignment vertical="center" wrapText="1"/>
    </xf>
    <xf numFmtId="0" fontId="7" fillId="0" borderId="5" xfId="3" applyFont="1" applyFill="1" applyBorder="1" applyAlignment="1">
      <alignment vertical="center"/>
    </xf>
    <xf numFmtId="164" fontId="5" fillId="4" borderId="0" xfId="3" applyNumberFormat="1" applyFont="1" applyFill="1" applyBorder="1" applyAlignment="1" applyProtection="1">
      <alignment horizontal="center" vertical="top"/>
      <protection locked="0"/>
    </xf>
    <xf numFmtId="0" fontId="5" fillId="0" borderId="5" xfId="3" applyFont="1" applyFill="1" applyBorder="1" applyAlignment="1">
      <alignment horizontal="center" vertical="top" wrapText="1"/>
    </xf>
    <xf numFmtId="0" fontId="5" fillId="0" borderId="5" xfId="3" applyFont="1" applyFill="1" applyBorder="1" applyAlignment="1">
      <alignment horizontal="left" vertical="top" wrapText="1"/>
    </xf>
    <xf numFmtId="14" fontId="7" fillId="0" borderId="6" xfId="0" applyNumberFormat="1" applyFont="1" applyFill="1" applyBorder="1" applyAlignment="1">
      <alignment horizontal="center"/>
    </xf>
    <xf numFmtId="0" fontId="21" fillId="0" borderId="5" xfId="0" applyFont="1" applyFill="1" applyBorder="1" applyAlignment="1">
      <alignment horizontal="center" vertical="center" wrapText="1"/>
    </xf>
    <xf numFmtId="0" fontId="21" fillId="0" borderId="5" xfId="0" applyFont="1" applyFill="1" applyBorder="1" applyAlignment="1">
      <alignment vertical="top" wrapText="1"/>
    </xf>
    <xf numFmtId="0" fontId="17" fillId="0" borderId="5" xfId="0" applyFont="1" applyFill="1" applyBorder="1" applyAlignment="1">
      <alignment vertical="top" wrapText="1"/>
    </xf>
    <xf numFmtId="0" fontId="5" fillId="0" borderId="5" xfId="0" applyFont="1" applyFill="1" applyBorder="1" applyAlignment="1">
      <alignment vertical="top" wrapText="1"/>
    </xf>
    <xf numFmtId="164" fontId="6" fillId="0" borderId="5" xfId="0" applyNumberFormat="1" applyFont="1" applyFill="1" applyBorder="1" applyAlignment="1" applyProtection="1">
      <alignment horizontal="center" vertical="top"/>
      <protection locked="0"/>
    </xf>
    <xf numFmtId="0" fontId="9" fillId="0" borderId="5" xfId="0" applyFont="1" applyFill="1" applyBorder="1" applyAlignment="1">
      <alignment vertical="top" wrapText="1"/>
    </xf>
    <xf numFmtId="0" fontId="5" fillId="0" borderId="5" xfId="0" applyFont="1" applyFill="1" applyBorder="1" applyAlignment="1" applyProtection="1">
      <alignment horizontal="left" vertical="top"/>
      <protection locked="0"/>
    </xf>
    <xf numFmtId="0" fontId="21" fillId="0" borderId="5" xfId="0" applyFont="1" applyFill="1" applyBorder="1" applyAlignment="1">
      <alignment horizontal="center" vertical="top" wrapText="1"/>
    </xf>
    <xf numFmtId="0" fontId="7" fillId="4" borderId="1" xfId="0" applyFont="1" applyFill="1" applyBorder="1" applyAlignment="1">
      <alignment horizontal="center"/>
    </xf>
    <xf numFmtId="164" fontId="5" fillId="0" borderId="21" xfId="0" applyNumberFormat="1" applyFont="1" applyFill="1" applyBorder="1" applyAlignment="1" applyProtection="1">
      <alignment horizontal="center" vertical="top"/>
      <protection locked="0"/>
    </xf>
    <xf numFmtId="0" fontId="8" fillId="0" borderId="0" xfId="4" applyFont="1" applyFill="1" applyBorder="1" applyAlignment="1">
      <alignment horizontal="center"/>
    </xf>
    <xf numFmtId="0" fontId="7" fillId="0" borderId="6" xfId="4" applyFont="1" applyFill="1" applyBorder="1"/>
    <xf numFmtId="164" fontId="16" fillId="0" borderId="6" xfId="0" applyNumberFormat="1" applyFont="1" applyBorder="1" applyAlignment="1">
      <alignment vertical="center"/>
    </xf>
    <xf numFmtId="49" fontId="5" fillId="0" borderId="5" xfId="0" applyNumberFormat="1" applyFont="1" applyFill="1" applyBorder="1" applyAlignment="1" applyProtection="1">
      <alignment horizontal="left" vertical="top" wrapText="1"/>
      <protection locked="0"/>
    </xf>
    <xf numFmtId="164" fontId="5" fillId="0" borderId="5" xfId="0" applyNumberFormat="1" applyFont="1" applyFill="1" applyBorder="1" applyAlignment="1" applyProtection="1">
      <alignment horizontal="center" vertical="top" wrapText="1"/>
      <protection locked="0"/>
    </xf>
    <xf numFmtId="0" fontId="5" fillId="0" borderId="5" xfId="0" applyFont="1" applyFill="1" applyBorder="1" applyAlignment="1" applyProtection="1">
      <alignment vertical="top" wrapText="1"/>
      <protection locked="0"/>
    </xf>
    <xf numFmtId="0" fontId="5" fillId="0" borderId="5" xfId="0" applyFont="1" applyFill="1" applyBorder="1" applyAlignment="1" applyProtection="1">
      <alignment horizontal="left" vertical="top" wrapText="1"/>
      <protection locked="0"/>
    </xf>
    <xf numFmtId="164" fontId="6" fillId="0" borderId="6" xfId="0" applyNumberFormat="1" applyFont="1" applyFill="1" applyBorder="1" applyAlignment="1" applyProtection="1">
      <alignment horizontal="center"/>
      <protection locked="0"/>
    </xf>
    <xf numFmtId="0" fontId="79" fillId="0" borderId="0" xfId="0" applyFont="1" applyAlignment="1">
      <alignment horizontal="center" vertical="center"/>
    </xf>
    <xf numFmtId="0" fontId="80" fillId="0" borderId="0" xfId="0" applyFont="1" applyAlignment="1">
      <alignment horizontal="center" vertical="center"/>
    </xf>
    <xf numFmtId="0" fontId="7" fillId="0" borderId="5" xfId="0" applyFont="1" applyFill="1" applyBorder="1" applyAlignment="1">
      <alignment vertical="center"/>
    </xf>
    <xf numFmtId="0" fontId="7" fillId="0" borderId="5" xfId="0"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lignment vertical="center" wrapText="1"/>
    </xf>
    <xf numFmtId="0" fontId="72" fillId="0" borderId="5" xfId="0" applyFont="1" applyFill="1" applyBorder="1" applyAlignment="1">
      <alignment vertical="top" wrapText="1"/>
    </xf>
    <xf numFmtId="0" fontId="7" fillId="0" borderId="6" xfId="0" applyFont="1" applyFill="1" applyBorder="1" applyAlignment="1">
      <alignment horizontal="center" vertical="center"/>
    </xf>
    <xf numFmtId="0" fontId="7" fillId="0" borderId="6" xfId="4" applyFont="1" applyFill="1" applyBorder="1" applyAlignment="1">
      <alignment horizontal="center" vertical="top"/>
    </xf>
    <xf numFmtId="164" fontId="8" fillId="0" borderId="0" xfId="2" applyNumberFormat="1" applyFont="1" applyFill="1" applyBorder="1" applyAlignment="1" applyProtection="1">
      <alignment horizontal="center"/>
      <protection locked="0"/>
    </xf>
    <xf numFmtId="0" fontId="7" fillId="0" borderId="6" xfId="2" applyFont="1" applyFill="1" applyBorder="1"/>
    <xf numFmtId="0" fontId="5" fillId="0" borderId="0" xfId="37" applyFont="1" applyFill="1" applyBorder="1" applyAlignment="1">
      <alignment horizontal="center" vertical="top" wrapText="1"/>
    </xf>
    <xf numFmtId="0" fontId="5" fillId="0" borderId="0" xfId="2" applyFont="1" applyFill="1" applyBorder="1" applyAlignment="1" applyProtection="1">
      <alignment vertical="top" wrapText="1"/>
      <protection locked="0"/>
    </xf>
    <xf numFmtId="0" fontId="5" fillId="0" borderId="0" xfId="2" applyFont="1" applyFill="1" applyBorder="1" applyAlignment="1" applyProtection="1">
      <alignment horizontal="left" vertical="top" wrapText="1"/>
      <protection locked="0"/>
    </xf>
    <xf numFmtId="0" fontId="18" fillId="0" borderId="5" xfId="0" applyFont="1" applyBorder="1"/>
    <xf numFmtId="0" fontId="18" fillId="0" borderId="5" xfId="0" applyFont="1" applyBorder="1" applyAlignment="1">
      <alignment horizontal="center"/>
    </xf>
    <xf numFmtId="0" fontId="68" fillId="0" borderId="6" xfId="0" applyFont="1" applyBorder="1" applyAlignment="1">
      <alignment horizontal="center" vertical="center"/>
    </xf>
    <xf numFmtId="0" fontId="68" fillId="0" borderId="6" xfId="0" applyFont="1" applyBorder="1" applyAlignment="1">
      <alignment vertical="center"/>
    </xf>
    <xf numFmtId="0" fontId="18" fillId="0" borderId="6" xfId="0" applyFont="1" applyBorder="1"/>
    <xf numFmtId="0" fontId="18" fillId="0" borderId="6" xfId="0" applyFont="1" applyBorder="1" applyAlignment="1">
      <alignment horizontal="center"/>
    </xf>
    <xf numFmtId="0" fontId="5" fillId="0" borderId="5" xfId="2" applyNumberFormat="1" applyFont="1" applyFill="1" applyBorder="1" applyAlignment="1" applyProtection="1">
      <alignment horizontal="left" vertical="top" wrapText="1"/>
      <protection locked="0"/>
    </xf>
    <xf numFmtId="164" fontId="5" fillId="0" borderId="5" xfId="2" applyNumberFormat="1" applyFont="1" applyFill="1" applyBorder="1" applyAlignment="1" applyProtection="1">
      <alignment horizontal="center" vertical="top" wrapText="1"/>
      <protection locked="0"/>
    </xf>
    <xf numFmtId="0" fontId="7" fillId="0" borderId="5" xfId="2" applyFont="1" applyFill="1" applyBorder="1" applyAlignment="1">
      <alignment horizontal="center" vertical="top"/>
    </xf>
    <xf numFmtId="0" fontId="7" fillId="0" borderId="6" xfId="2" applyFont="1" applyFill="1" applyBorder="1" applyAlignment="1">
      <alignment horizontal="center" vertical="top"/>
    </xf>
    <xf numFmtId="0" fontId="7" fillId="0" borderId="6" xfId="2" applyFont="1" applyFill="1" applyBorder="1" applyAlignment="1">
      <alignment horizontal="left"/>
    </xf>
    <xf numFmtId="0" fontId="7" fillId="0" borderId="6" xfId="2" applyFont="1" applyFill="1" applyBorder="1" applyProtection="1">
      <protection locked="0"/>
    </xf>
    <xf numFmtId="0" fontId="5" fillId="0" borderId="5" xfId="37" applyFont="1" applyFill="1" applyBorder="1" applyAlignment="1">
      <alignment horizontal="center" vertical="top" wrapText="1"/>
    </xf>
    <xf numFmtId="0" fontId="5" fillId="0" borderId="5" xfId="2" applyFont="1" applyFill="1" applyBorder="1" applyAlignment="1" applyProtection="1">
      <alignment horizontal="left" vertical="top" wrapText="1"/>
      <protection locked="0"/>
    </xf>
    <xf numFmtId="0" fontId="50" fillId="0" borderId="6" xfId="0" applyFont="1" applyFill="1" applyBorder="1" applyAlignment="1">
      <alignment horizontal="center" vertical="center"/>
    </xf>
    <xf numFmtId="0" fontId="50" fillId="0" borderId="6" xfId="0" applyFont="1" applyFill="1" applyBorder="1" applyAlignment="1">
      <alignment horizontal="left" vertical="center"/>
    </xf>
    <xf numFmtId="0" fontId="37" fillId="0" borderId="6" xfId="0" applyFont="1" applyFill="1" applyBorder="1"/>
    <xf numFmtId="0" fontId="37" fillId="0" borderId="6" xfId="0" applyFont="1" applyFill="1" applyBorder="1" applyAlignment="1">
      <alignment horizontal="center"/>
    </xf>
    <xf numFmtId="0" fontId="81" fillId="0" borderId="0" xfId="0" applyFont="1"/>
    <xf numFmtId="0" fontId="24" fillId="0" borderId="0" xfId="0" applyFont="1" applyAlignment="1">
      <alignment wrapText="1"/>
    </xf>
    <xf numFmtId="0" fontId="80" fillId="0" borderId="0" xfId="0" applyFont="1"/>
    <xf numFmtId="0" fontId="19" fillId="2" borderId="0" xfId="0" applyFont="1" applyFill="1" applyAlignment="1">
      <alignment horizontal="center" vertical="center"/>
    </xf>
    <xf numFmtId="0" fontId="82" fillId="0" borderId="0" xfId="0" applyFont="1" applyFill="1" applyAlignment="1">
      <alignment horizontal="left" vertical="center"/>
    </xf>
    <xf numFmtId="0" fontId="8" fillId="0" borderId="0" xfId="0" applyFont="1" applyBorder="1" applyAlignment="1"/>
    <xf numFmtId="0" fontId="83" fillId="0" borderId="0" xfId="2" applyFont="1" applyBorder="1"/>
    <xf numFmtId="0" fontId="83" fillId="0" borderId="0" xfId="2" applyFont="1" applyFill="1" applyBorder="1"/>
    <xf numFmtId="0" fontId="83" fillId="0" borderId="0" xfId="2" applyFont="1" applyFill="1" applyBorder="1" applyProtection="1">
      <protection locked="0"/>
    </xf>
    <xf numFmtId="0" fontId="8" fillId="0" borderId="0" xfId="0" applyFont="1" applyBorder="1"/>
    <xf numFmtId="0" fontId="7" fillId="0" borderId="0" xfId="2" applyFont="1" applyBorder="1" applyAlignment="1">
      <alignment horizontal="center" vertical="top"/>
    </xf>
    <xf numFmtId="0" fontId="73" fillId="0" borderId="6" xfId="2" applyFont="1" applyBorder="1" applyAlignment="1">
      <alignment horizontal="center" vertical="top"/>
    </xf>
    <xf numFmtId="0" fontId="84" fillId="0" borderId="0" xfId="0" applyFont="1"/>
    <xf numFmtId="0" fontId="85" fillId="0" borderId="0" xfId="0" applyFont="1"/>
    <xf numFmtId="0" fontId="85" fillId="0" borderId="0" xfId="0" applyFont="1" applyFill="1"/>
    <xf numFmtId="0" fontId="86" fillId="0" borderId="0" xfId="0" applyFont="1"/>
    <xf numFmtId="0" fontId="86" fillId="0" borderId="0" xfId="0" applyFont="1" applyFill="1"/>
    <xf numFmtId="0" fontId="87" fillId="0" borderId="0" xfId="0" applyFont="1" applyFill="1"/>
    <xf numFmtId="0" fontId="85" fillId="0" borderId="0" xfId="0" applyFont="1" applyFill="1" applyAlignment="1">
      <alignment wrapText="1"/>
    </xf>
    <xf numFmtId="0" fontId="85" fillId="0" borderId="0" xfId="0" applyFont="1" applyFill="1" applyBorder="1"/>
    <xf numFmtId="0" fontId="85" fillId="0" borderId="0" xfId="0" applyFont="1" applyFill="1" applyAlignment="1">
      <alignment horizontal="center" vertical="center" wrapText="1"/>
    </xf>
    <xf numFmtId="0" fontId="88" fillId="0" borderId="0" xfId="0" applyFont="1" applyFill="1"/>
    <xf numFmtId="0" fontId="84" fillId="0" borderId="0" xfId="0" applyFont="1" applyFill="1"/>
    <xf numFmtId="0" fontId="89" fillId="0" borderId="0" xfId="0" applyFont="1" applyFill="1"/>
    <xf numFmtId="0" fontId="90" fillId="0" borderId="0" xfId="0" applyFont="1" applyFill="1"/>
    <xf numFmtId="0" fontId="91" fillId="0" borderId="0" xfId="0" applyFont="1" applyFill="1"/>
    <xf numFmtId="0" fontId="89" fillId="0" borderId="0" xfId="0" applyFont="1" applyFill="1" applyBorder="1"/>
    <xf numFmtId="0" fontId="89" fillId="0" borderId="0" xfId="0" applyFont="1" applyFill="1" applyAlignment="1">
      <alignment vertical="top" wrapText="1"/>
    </xf>
    <xf numFmtId="0" fontId="92" fillId="0" borderId="0" xfId="0" applyFont="1" applyFill="1"/>
    <xf numFmtId="0" fontId="93" fillId="0" borderId="0" xfId="0" applyFont="1" applyFill="1"/>
    <xf numFmtId="0" fontId="88" fillId="0" borderId="0" xfId="0" applyFont="1" applyFill="1" applyAlignment="1">
      <alignment vertical="top" wrapText="1"/>
    </xf>
    <xf numFmtId="0" fontId="88" fillId="0" borderId="0" xfId="0" applyFont="1"/>
    <xf numFmtId="0" fontId="94" fillId="0" borderId="0" xfId="0" applyFont="1"/>
    <xf numFmtId="164" fontId="94" fillId="0" borderId="1" xfId="0" applyNumberFormat="1" applyFont="1" applyBorder="1"/>
    <xf numFmtId="0" fontId="89" fillId="0" borderId="0" xfId="0" applyFont="1"/>
    <xf numFmtId="0" fontId="94" fillId="0" borderId="0" xfId="0" applyFont="1" applyFill="1"/>
    <xf numFmtId="0" fontId="89" fillId="0" borderId="0" xfId="0" applyFont="1" applyFill="1" applyAlignment="1">
      <alignment vertical="center"/>
    </xf>
    <xf numFmtId="0" fontId="89" fillId="0" borderId="0" xfId="0" applyFont="1" applyFill="1" applyAlignment="1">
      <alignment horizontal="center" vertical="center" wrapText="1"/>
    </xf>
    <xf numFmtId="0" fontId="93" fillId="0" borderId="0" xfId="3" applyFont="1" applyFill="1" applyBorder="1" applyAlignment="1" applyProtection="1">
      <alignment horizontal="left" vertical="top" wrapText="1"/>
      <protection locked="0"/>
    </xf>
    <xf numFmtId="0" fontId="86" fillId="0" borderId="0" xfId="3" applyFont="1" applyFill="1"/>
    <xf numFmtId="0" fontId="95" fillId="0" borderId="0" xfId="3" applyFont="1" applyFill="1"/>
    <xf numFmtId="0" fontId="96" fillId="0" borderId="0" xfId="3" applyFont="1" applyFill="1"/>
    <xf numFmtId="0" fontId="86" fillId="0" borderId="0" xfId="3" applyFont="1" applyFill="1" applyAlignment="1">
      <alignment horizontal="center" vertical="center" wrapText="1"/>
    </xf>
    <xf numFmtId="0" fontId="86" fillId="0" borderId="0" xfId="3" applyFont="1" applyFill="1" applyAlignment="1">
      <alignment vertical="top" wrapText="1"/>
    </xf>
    <xf numFmtId="0" fontId="86" fillId="0" borderId="0" xfId="3" applyFont="1" applyFill="1" applyBorder="1"/>
    <xf numFmtId="0" fontId="93" fillId="0" borderId="0" xfId="3" applyFont="1" applyFill="1" applyBorder="1" applyAlignment="1">
      <alignment horizontal="center" vertical="top" wrapText="1"/>
    </xf>
    <xf numFmtId="0" fontId="93" fillId="0" borderId="0" xfId="3" applyFont="1" applyFill="1" applyBorder="1" applyAlignment="1">
      <alignment horizontal="left" vertical="top" wrapText="1"/>
    </xf>
    <xf numFmtId="164" fontId="93" fillId="0" borderId="0" xfId="3" applyNumberFormat="1" applyFont="1" applyFill="1" applyBorder="1" applyAlignment="1" applyProtection="1">
      <alignment horizontal="center" vertical="top" wrapText="1"/>
      <protection locked="0"/>
    </xf>
    <xf numFmtId="0" fontId="86" fillId="0" borderId="0" xfId="3" applyFont="1"/>
    <xf numFmtId="0" fontId="89" fillId="0" borderId="0" xfId="0" applyFont="1" applyFill="1" applyAlignment="1">
      <alignment wrapText="1"/>
    </xf>
    <xf numFmtId="0" fontId="89" fillId="0" borderId="0" xfId="0" applyFont="1" applyFill="1" applyBorder="1" applyAlignment="1"/>
    <xf numFmtId="0" fontId="89" fillId="0" borderId="0" xfId="0" applyFont="1" applyBorder="1"/>
    <xf numFmtId="0" fontId="89" fillId="0" borderId="0" xfId="0" applyFont="1" applyBorder="1" applyAlignment="1"/>
    <xf numFmtId="0" fontId="88" fillId="0" borderId="0" xfId="0" applyFont="1" applyFill="1" applyAlignment="1">
      <alignment horizontal="left" vertical="top" wrapText="1"/>
    </xf>
    <xf numFmtId="0" fontId="88" fillId="0" borderId="0" xfId="0" applyFont="1" applyFill="1" applyAlignment="1">
      <alignment wrapText="1"/>
    </xf>
    <xf numFmtId="0" fontId="88" fillId="0" borderId="0" xfId="0" applyFont="1" applyFill="1" applyBorder="1"/>
    <xf numFmtId="0" fontId="97" fillId="0" borderId="0" xfId="0" applyFont="1" applyFill="1"/>
    <xf numFmtId="0" fontId="98" fillId="0" borderId="0" xfId="0" applyFont="1" applyFill="1" applyAlignment="1">
      <alignment horizontal="left" vertical="center"/>
    </xf>
    <xf numFmtId="0" fontId="99" fillId="0" borderId="0" xfId="0" applyFont="1" applyFill="1" applyAlignment="1">
      <alignment horizontal="left" vertical="center"/>
    </xf>
    <xf numFmtId="0" fontId="89" fillId="0" borderId="0" xfId="0" applyFont="1" applyAlignment="1">
      <alignment vertical="center"/>
    </xf>
    <xf numFmtId="0" fontId="100" fillId="0" borderId="0" xfId="0" applyFont="1" applyFill="1"/>
    <xf numFmtId="0" fontId="101" fillId="0" borderId="0" xfId="0" applyFont="1" applyFill="1" applyAlignment="1">
      <alignment horizontal="center" vertical="center"/>
    </xf>
    <xf numFmtId="0" fontId="102" fillId="0" borderId="0" xfId="0" applyFont="1" applyFill="1"/>
    <xf numFmtId="0" fontId="41" fillId="0" borderId="0" xfId="0" applyFont="1" applyFill="1"/>
    <xf numFmtId="0" fontId="73" fillId="0" borderId="1" xfId="36" applyFont="1" applyFill="1" applyBorder="1" applyAlignment="1" applyProtection="1">
      <alignment horizontal="center" vertical="center" wrapText="1"/>
    </xf>
    <xf numFmtId="0" fontId="73" fillId="0" borderId="1" xfId="36" applyFont="1" applyFill="1" applyBorder="1" applyAlignment="1" applyProtection="1">
      <alignment horizontal="center" vertical="center" wrapText="1"/>
      <protection locked="0"/>
    </xf>
    <xf numFmtId="0" fontId="29" fillId="0" borderId="3" xfId="36" applyFont="1" applyFill="1" applyBorder="1" applyAlignment="1" applyProtection="1">
      <alignment horizontal="center" vertical="center" wrapText="1"/>
    </xf>
    <xf numFmtId="49" fontId="29" fillId="0" borderId="3" xfId="36" applyNumberFormat="1" applyFont="1" applyFill="1" applyBorder="1" applyAlignment="1" applyProtection="1">
      <alignment horizontal="center" vertical="center" wrapText="1"/>
    </xf>
    <xf numFmtId="0" fontId="29" fillId="0" borderId="3" xfId="36" applyFont="1" applyFill="1" applyBorder="1" applyAlignment="1" applyProtection="1">
      <alignment horizontal="center" vertical="center" wrapText="1"/>
      <protection locked="0"/>
    </xf>
    <xf numFmtId="0" fontId="29" fillId="0" borderId="1" xfId="0" applyFont="1" applyFill="1" applyBorder="1" applyAlignment="1">
      <alignment horizontal="center" vertical="top" wrapText="1"/>
    </xf>
    <xf numFmtId="0" fontId="29" fillId="0" borderId="1" xfId="0" applyFont="1" applyFill="1" applyBorder="1" applyAlignment="1">
      <alignment horizontal="left" vertical="top" wrapText="1"/>
    </xf>
    <xf numFmtId="0" fontId="29" fillId="0" borderId="1" xfId="0" applyNumberFormat="1" applyFont="1" applyFill="1" applyBorder="1" applyAlignment="1" applyProtection="1">
      <alignment horizontal="left" vertical="top" wrapText="1"/>
      <protection locked="0"/>
    </xf>
    <xf numFmtId="164" fontId="29" fillId="0" borderId="1" xfId="0" applyNumberFormat="1" applyFont="1" applyFill="1" applyBorder="1" applyAlignment="1" applyProtection="1">
      <alignment horizontal="center" vertical="top" wrapText="1"/>
      <protection locked="0"/>
    </xf>
    <xf numFmtId="0" fontId="103" fillId="0" borderId="1" xfId="0" applyFont="1" applyFill="1" applyBorder="1" applyAlignment="1">
      <alignment horizontal="left" vertical="top" wrapText="1"/>
    </xf>
    <xf numFmtId="0" fontId="29" fillId="0" borderId="1" xfId="0" applyFont="1" applyFill="1" applyBorder="1" applyAlignment="1" applyProtection="1">
      <alignment horizontal="left" vertical="top" wrapText="1"/>
      <protection locked="0"/>
    </xf>
    <xf numFmtId="0" fontId="29" fillId="0" borderId="1" xfId="0" applyFont="1" applyFill="1" applyBorder="1" applyAlignment="1" applyProtection="1">
      <alignment vertical="top" wrapText="1"/>
      <protection locked="0"/>
    </xf>
    <xf numFmtId="0" fontId="103" fillId="0" borderId="1" xfId="0" applyFont="1" applyFill="1" applyBorder="1" applyAlignment="1">
      <alignment horizontal="justify" vertical="top" wrapText="1"/>
    </xf>
    <xf numFmtId="164" fontId="29" fillId="0" borderId="1" xfId="0" applyNumberFormat="1" applyFont="1" applyFill="1" applyBorder="1" applyAlignment="1" applyProtection="1">
      <alignment horizontal="left" vertical="top"/>
      <protection locked="0"/>
    </xf>
    <xf numFmtId="0" fontId="104" fillId="0" borderId="1" xfId="3" applyFont="1" applyFill="1" applyBorder="1" applyAlignment="1" applyProtection="1">
      <alignment vertical="top" wrapText="1"/>
      <protection locked="0"/>
    </xf>
    <xf numFmtId="0" fontId="29" fillId="0" borderId="10" xfId="3" applyFont="1" applyBorder="1" applyAlignment="1" applyProtection="1">
      <alignment vertical="top" wrapText="1"/>
      <protection locked="0"/>
    </xf>
    <xf numFmtId="164" fontId="29" fillId="4" borderId="1" xfId="0" applyNumberFormat="1" applyFont="1" applyFill="1" applyBorder="1" applyAlignment="1" applyProtection="1">
      <alignment horizontal="center" vertical="top"/>
      <protection locked="0"/>
    </xf>
    <xf numFmtId="0" fontId="29" fillId="2" borderId="1" xfId="0" applyFont="1" applyFill="1" applyBorder="1" applyAlignment="1" applyProtection="1">
      <alignment vertical="top" wrapText="1"/>
      <protection locked="0"/>
    </xf>
    <xf numFmtId="0" fontId="29" fillId="0" borderId="21" xfId="0" applyFont="1" applyFill="1" applyBorder="1" applyAlignment="1">
      <alignment horizontal="center" vertical="top" wrapText="1"/>
    </xf>
    <xf numFmtId="0" fontId="29" fillId="0" borderId="21" xfId="0" applyFont="1" applyFill="1" applyBorder="1" applyAlignment="1">
      <alignment horizontal="left" vertical="top" wrapText="1"/>
    </xf>
    <xf numFmtId="0" fontId="29" fillId="0" borderId="3" xfId="0" applyFont="1" applyFill="1" applyBorder="1" applyAlignment="1">
      <alignment horizontal="center" vertical="top" wrapText="1"/>
    </xf>
    <xf numFmtId="0" fontId="29" fillId="0" borderId="3" xfId="0" applyFont="1" applyFill="1" applyBorder="1" applyAlignment="1" applyProtection="1">
      <alignment vertical="top" wrapText="1"/>
      <protection locked="0"/>
    </xf>
    <xf numFmtId="0" fontId="29" fillId="0" borderId="2" xfId="0" applyFont="1" applyFill="1" applyBorder="1" applyAlignment="1" applyProtection="1">
      <alignment horizontal="left" vertical="top" wrapText="1"/>
      <protection locked="0"/>
    </xf>
    <xf numFmtId="0" fontId="29" fillId="0" borderId="1" xfId="0" applyFont="1" applyBorder="1" applyAlignment="1" applyProtection="1">
      <alignment vertical="top" wrapText="1"/>
      <protection locked="0"/>
    </xf>
    <xf numFmtId="0" fontId="29" fillId="3" borderId="1" xfId="0" applyFont="1" applyFill="1" applyBorder="1" applyAlignment="1">
      <alignment horizontal="left" vertical="top" wrapText="1"/>
    </xf>
    <xf numFmtId="0" fontId="29" fillId="3" borderId="1" xfId="0" applyFont="1" applyFill="1" applyBorder="1" applyAlignment="1">
      <alignment horizontal="center" vertical="top" wrapText="1"/>
    </xf>
    <xf numFmtId="0" fontId="105" fillId="0" borderId="1" xfId="0" applyFont="1" applyBorder="1" applyAlignment="1">
      <alignment vertical="top" wrapText="1"/>
    </xf>
    <xf numFmtId="164" fontId="29" fillId="0" borderId="2" xfId="0" applyNumberFormat="1" applyFont="1" applyFill="1" applyBorder="1" applyAlignment="1" applyProtection="1">
      <alignment horizontal="center" vertical="top" wrapText="1"/>
      <protection locked="0"/>
    </xf>
    <xf numFmtId="0" fontId="29" fillId="0" borderId="1" xfId="0" applyNumberFormat="1" applyFont="1" applyFill="1" applyBorder="1" applyAlignment="1" applyProtection="1">
      <alignment vertical="top" wrapText="1"/>
      <protection locked="0"/>
    </xf>
    <xf numFmtId="0" fontId="104" fillId="0" borderId="1" xfId="0" applyFont="1" applyFill="1" applyBorder="1" applyAlignment="1" applyProtection="1">
      <alignment vertical="top" wrapText="1"/>
      <protection locked="0"/>
    </xf>
    <xf numFmtId="0" fontId="29" fillId="0" borderId="4" xfId="0" applyFont="1" applyFill="1" applyBorder="1" applyAlignment="1" applyProtection="1">
      <alignment horizontal="center" vertical="top" wrapText="1"/>
    </xf>
    <xf numFmtId="0" fontId="106" fillId="0" borderId="1" xfId="0" applyFont="1" applyBorder="1" applyAlignment="1">
      <alignment horizontal="center" vertical="top" wrapText="1"/>
    </xf>
    <xf numFmtId="0" fontId="106" fillId="0" borderId="1" xfId="0" applyFont="1" applyBorder="1" applyAlignment="1">
      <alignment vertical="top" wrapText="1"/>
    </xf>
    <xf numFmtId="0" fontId="103" fillId="0" borderId="1" xfId="0" applyFont="1" applyBorder="1" applyAlignment="1">
      <alignment vertical="top" wrapText="1"/>
    </xf>
    <xf numFmtId="0" fontId="29" fillId="0" borderId="1" xfId="0" applyFont="1" applyFill="1" applyBorder="1" applyAlignment="1" applyProtection="1">
      <alignment horizontal="center" vertical="top" wrapText="1"/>
    </xf>
    <xf numFmtId="0" fontId="29" fillId="0" borderId="1" xfId="0" applyFont="1" applyBorder="1" applyAlignment="1">
      <alignment horizontal="left" vertical="top" wrapText="1"/>
    </xf>
    <xf numFmtId="0" fontId="103" fillId="0" borderId="1" xfId="0" applyFont="1" applyBorder="1" applyAlignment="1">
      <alignment horizontal="left" vertical="top" wrapText="1"/>
    </xf>
    <xf numFmtId="0" fontId="29" fillId="0" borderId="1" xfId="0" applyFont="1" applyFill="1" applyBorder="1" applyAlignment="1">
      <alignment vertical="top" wrapText="1"/>
    </xf>
    <xf numFmtId="164" fontId="107" fillId="0" borderId="1" xfId="0" applyNumberFormat="1" applyFont="1" applyFill="1" applyBorder="1" applyAlignment="1" applyProtection="1">
      <alignment horizontal="center" vertical="top"/>
      <protection locked="0"/>
    </xf>
    <xf numFmtId="0" fontId="108" fillId="0" borderId="0" xfId="0" applyFont="1" applyFill="1"/>
    <xf numFmtId="0" fontId="103" fillId="0" borderId="1" xfId="0" applyFont="1" applyFill="1" applyBorder="1" applyAlignment="1">
      <alignment vertical="top" wrapText="1"/>
    </xf>
    <xf numFmtId="0" fontId="29" fillId="0" borderId="1" xfId="0" applyFont="1" applyBorder="1" applyAlignment="1" applyProtection="1">
      <alignment vertical="top"/>
      <protection locked="0"/>
    </xf>
    <xf numFmtId="0" fontId="29" fillId="0" borderId="1" xfId="0" applyFont="1" applyBorder="1" applyAlignment="1">
      <alignment vertical="top" wrapText="1"/>
    </xf>
    <xf numFmtId="0" fontId="29" fillId="0" borderId="1" xfId="0" applyFont="1" applyFill="1" applyBorder="1" applyAlignment="1">
      <alignment horizontal="center"/>
    </xf>
    <xf numFmtId="49" fontId="29" fillId="0" borderId="1" xfId="0" applyNumberFormat="1" applyFont="1" applyFill="1" applyBorder="1" applyAlignment="1">
      <alignment horizontal="center" vertical="top" wrapText="1"/>
    </xf>
    <xf numFmtId="0" fontId="29" fillId="0" borderId="1" xfId="0" applyFont="1" applyFill="1" applyBorder="1" applyProtection="1">
      <protection locked="0"/>
    </xf>
    <xf numFmtId="0" fontId="73" fillId="0" borderId="1" xfId="1" applyFont="1" applyFill="1" applyBorder="1" applyAlignment="1" applyProtection="1">
      <alignment horizontal="center" vertical="center" wrapText="1"/>
    </xf>
    <xf numFmtId="0" fontId="73" fillId="0" borderId="1" xfId="1" applyFont="1" applyFill="1" applyBorder="1" applyAlignment="1" applyProtection="1">
      <alignment horizontal="center" vertical="center" wrapText="1"/>
      <protection locked="0"/>
    </xf>
    <xf numFmtId="0" fontId="29" fillId="0" borderId="3" xfId="1" applyFont="1" applyFill="1" applyBorder="1" applyAlignment="1">
      <alignment horizontal="center" vertical="center" wrapText="1"/>
    </xf>
    <xf numFmtId="49" fontId="29" fillId="0" borderId="3" xfId="1" applyNumberFormat="1" applyFont="1" applyFill="1" applyBorder="1" applyAlignment="1">
      <alignment horizontal="center" vertical="center" wrapText="1"/>
    </xf>
    <xf numFmtId="0" fontId="29" fillId="0" borderId="3" xfId="1" applyFont="1" applyFill="1" applyBorder="1" applyAlignment="1" applyProtection="1">
      <alignment horizontal="center" vertical="center" wrapText="1"/>
      <protection locked="0"/>
    </xf>
    <xf numFmtId="0" fontId="29" fillId="0" borderId="3" xfId="1" applyFont="1" applyFill="1" applyBorder="1" applyAlignment="1" applyProtection="1">
      <alignment horizontal="center" vertical="center" wrapText="1"/>
    </xf>
    <xf numFmtId="49" fontId="29" fillId="0" borderId="3" xfId="1" applyNumberFormat="1" applyFont="1" applyFill="1" applyBorder="1" applyAlignment="1" applyProtection="1">
      <alignment horizontal="center" vertical="center" wrapText="1"/>
    </xf>
    <xf numFmtId="0" fontId="103" fillId="0" borderId="1" xfId="3" applyFont="1" applyFill="1" applyBorder="1" applyAlignment="1">
      <alignment horizontal="center" vertical="top" wrapText="1"/>
    </xf>
    <xf numFmtId="0" fontId="103" fillId="0" borderId="1" xfId="3" applyFont="1" applyFill="1" applyBorder="1" applyAlignment="1">
      <alignment horizontal="left" vertical="top" wrapText="1"/>
    </xf>
    <xf numFmtId="0" fontId="103" fillId="0" borderId="1" xfId="3" applyFont="1" applyFill="1" applyBorder="1" applyAlignment="1" applyProtection="1">
      <alignment horizontal="left" vertical="top" wrapText="1"/>
      <protection locked="0"/>
    </xf>
    <xf numFmtId="164" fontId="103" fillId="0" borderId="1" xfId="3" applyNumberFormat="1" applyFont="1" applyFill="1" applyBorder="1" applyAlignment="1" applyProtection="1">
      <alignment horizontal="center" vertical="top" wrapText="1"/>
      <protection locked="0"/>
    </xf>
    <xf numFmtId="0" fontId="103" fillId="0" borderId="1" xfId="3" applyFont="1" applyFill="1" applyBorder="1" applyAlignment="1" applyProtection="1">
      <alignment horizontal="center" vertical="top" wrapText="1"/>
      <protection locked="0"/>
    </xf>
    <xf numFmtId="0" fontId="103" fillId="0" borderId="1" xfId="3" applyFont="1" applyFill="1" applyBorder="1" applyAlignment="1" applyProtection="1">
      <alignment vertical="top" wrapText="1"/>
      <protection locked="0"/>
    </xf>
    <xf numFmtId="164" fontId="103" fillId="0" borderId="1" xfId="3" applyNumberFormat="1" applyFont="1" applyFill="1" applyBorder="1" applyAlignment="1" applyProtection="1">
      <alignment horizontal="center" vertical="top"/>
      <protection locked="0"/>
    </xf>
    <xf numFmtId="0" fontId="29" fillId="0" borderId="1" xfId="3" applyFont="1" applyFill="1" applyBorder="1" applyAlignment="1">
      <alignment vertical="top" wrapText="1"/>
    </xf>
    <xf numFmtId="0" fontId="29" fillId="0" borderId="1" xfId="3" applyFont="1" applyFill="1" applyBorder="1" applyAlignment="1" applyProtection="1">
      <alignment vertical="top" wrapText="1"/>
      <protection locked="0"/>
    </xf>
    <xf numFmtId="0" fontId="103" fillId="0" borderId="1" xfId="3" applyFont="1" applyFill="1" applyBorder="1" applyAlignment="1">
      <alignment vertical="top" wrapText="1"/>
    </xf>
    <xf numFmtId="0" fontId="109" fillId="0" borderId="1" xfId="3" applyFont="1" applyFill="1" applyBorder="1" applyAlignment="1">
      <alignment horizontal="center" vertical="top" wrapText="1"/>
    </xf>
    <xf numFmtId="0" fontId="29" fillId="0" borderId="0" xfId="0" applyFont="1" applyAlignment="1">
      <alignment horizontal="center" vertical="top"/>
    </xf>
    <xf numFmtId="164" fontId="103" fillId="0" borderId="12" xfId="3" applyNumberFormat="1" applyFont="1" applyFill="1" applyBorder="1" applyAlignment="1" applyProtection="1">
      <alignment horizontal="center" vertical="top"/>
      <protection locked="0"/>
    </xf>
    <xf numFmtId="0" fontId="29" fillId="0" borderId="1" xfId="0" applyFont="1" applyFill="1" applyBorder="1" applyAlignment="1" applyProtection="1">
      <alignment horizontal="center" vertical="top" wrapText="1"/>
      <protection locked="0"/>
    </xf>
    <xf numFmtId="0" fontId="29" fillId="2" borderId="1" xfId="0" applyFont="1" applyFill="1" applyBorder="1" applyAlignment="1" applyProtection="1">
      <alignment vertical="top"/>
      <protection locked="0"/>
    </xf>
    <xf numFmtId="1" fontId="29" fillId="0" borderId="1" xfId="0" applyNumberFormat="1" applyFont="1" applyFill="1" applyBorder="1" applyAlignment="1">
      <alignment horizontal="center" vertical="top" wrapText="1"/>
    </xf>
    <xf numFmtId="164" fontId="73" fillId="0" borderId="1" xfId="0" applyNumberFormat="1" applyFont="1" applyFill="1" applyBorder="1" applyAlignment="1" applyProtection="1">
      <alignment horizontal="center" vertical="top" wrapText="1"/>
      <protection locked="0"/>
    </xf>
    <xf numFmtId="0" fontId="29" fillId="0" borderId="2" xfId="0" applyFont="1" applyFill="1" applyBorder="1" applyAlignment="1" applyProtection="1">
      <alignment horizontal="center" vertical="top" wrapText="1"/>
      <protection locked="0"/>
    </xf>
    <xf numFmtId="164" fontId="109" fillId="0" borderId="2" xfId="0" applyNumberFormat="1" applyFont="1" applyFill="1" applyBorder="1" applyAlignment="1" applyProtection="1">
      <alignment horizontal="center" vertical="top"/>
      <protection locked="0"/>
    </xf>
    <xf numFmtId="165" fontId="29" fillId="0" borderId="1" xfId="0" applyNumberFormat="1" applyFont="1" applyFill="1" applyBorder="1" applyAlignment="1" applyProtection="1">
      <alignment horizontal="center" vertical="top"/>
      <protection locked="0"/>
    </xf>
    <xf numFmtId="164" fontId="29" fillId="0" borderId="1" xfId="0" applyNumberFormat="1" applyFont="1" applyFill="1" applyBorder="1" applyAlignment="1" applyProtection="1">
      <alignment vertical="top" wrapText="1"/>
      <protection locked="0"/>
    </xf>
    <xf numFmtId="0" fontId="29" fillId="2" borderId="1" xfId="0" applyFont="1" applyFill="1" applyBorder="1" applyAlignment="1">
      <alignment vertical="top" wrapText="1"/>
    </xf>
    <xf numFmtId="0" fontId="110" fillId="0" borderId="1" xfId="0" applyFont="1" applyFill="1" applyBorder="1" applyAlignment="1">
      <alignment vertical="top" wrapText="1"/>
    </xf>
    <xf numFmtId="0" fontId="29" fillId="0" borderId="1" xfId="0" applyFont="1" applyFill="1" applyBorder="1" applyAlignment="1" applyProtection="1">
      <alignment vertical="top"/>
      <protection locked="0"/>
    </xf>
    <xf numFmtId="0" fontId="104" fillId="0" borderId="1" xfId="0" applyFont="1" applyFill="1" applyBorder="1" applyAlignment="1">
      <alignment vertical="top" wrapText="1"/>
    </xf>
    <xf numFmtId="164" fontId="29" fillId="0" borderId="2" xfId="0" applyNumberFormat="1" applyFont="1" applyFill="1" applyBorder="1" applyAlignment="1" applyProtection="1">
      <alignment horizontal="center" vertical="top"/>
      <protection locked="0"/>
    </xf>
    <xf numFmtId="0" fontId="104" fillId="0" borderId="1" xfId="0" applyFont="1" applyBorder="1" applyAlignment="1">
      <alignment vertical="top" wrapText="1"/>
    </xf>
    <xf numFmtId="0" fontId="73" fillId="4" borderId="1" xfId="36" applyFont="1" applyFill="1" applyBorder="1" applyAlignment="1" applyProtection="1">
      <alignment horizontal="center" vertical="center" wrapText="1"/>
      <protection locked="0"/>
    </xf>
    <xf numFmtId="0" fontId="29" fillId="4" borderId="3" xfId="36" applyFont="1" applyFill="1" applyBorder="1" applyAlignment="1" applyProtection="1">
      <alignment horizontal="center" vertical="center" wrapText="1"/>
      <protection locked="0"/>
    </xf>
    <xf numFmtId="0" fontId="29" fillId="0" borderId="1" xfId="3" applyFont="1" applyFill="1" applyBorder="1" applyAlignment="1">
      <alignment horizontal="center" vertical="top" wrapText="1"/>
    </xf>
    <xf numFmtId="0" fontId="29" fillId="0" borderId="1" xfId="3" applyFont="1" applyFill="1" applyBorder="1" applyAlignment="1">
      <alignment horizontal="left" vertical="top" wrapText="1"/>
    </xf>
    <xf numFmtId="0" fontId="29" fillId="0" borderId="1" xfId="3" applyFont="1" applyFill="1" applyBorder="1" applyAlignment="1" applyProtection="1">
      <alignment horizontal="left" vertical="top" wrapText="1"/>
      <protection locked="0"/>
    </xf>
    <xf numFmtId="164" fontId="29" fillId="4" borderId="1" xfId="3" applyNumberFormat="1" applyFont="1" applyFill="1" applyBorder="1" applyAlignment="1" applyProtection="1">
      <alignment horizontal="center" vertical="top" wrapText="1"/>
      <protection locked="0"/>
    </xf>
    <xf numFmtId="164" fontId="29" fillId="4" borderId="1" xfId="3" applyNumberFormat="1" applyFont="1" applyFill="1" applyBorder="1" applyAlignment="1" applyProtection="1">
      <alignment horizontal="center" vertical="top"/>
      <protection locked="0"/>
    </xf>
    <xf numFmtId="0" fontId="29" fillId="0" borderId="4" xfId="3" applyFont="1" applyFill="1" applyBorder="1" applyAlignment="1" applyProtection="1">
      <alignment horizontal="center" vertical="top" wrapText="1"/>
    </xf>
    <xf numFmtId="0" fontId="29" fillId="0" borderId="1" xfId="3" applyFont="1" applyFill="1" applyBorder="1" applyAlignment="1" applyProtection="1">
      <alignment horizontal="center" vertical="top" wrapText="1"/>
    </xf>
    <xf numFmtId="164" fontId="109" fillId="4" borderId="1" xfId="3" applyNumberFormat="1" applyFont="1" applyFill="1" applyBorder="1" applyAlignment="1" applyProtection="1">
      <alignment horizontal="center" vertical="top"/>
      <protection locked="0"/>
    </xf>
    <xf numFmtId="0" fontId="29" fillId="0" borderId="1" xfId="88" applyFont="1" applyFill="1" applyBorder="1" applyAlignment="1" applyProtection="1">
      <alignment vertical="top" wrapText="1"/>
    </xf>
    <xf numFmtId="0" fontId="109" fillId="0" borderId="1" xfId="3" applyFont="1" applyFill="1" applyBorder="1" applyAlignment="1">
      <alignment vertical="top" wrapText="1"/>
    </xf>
    <xf numFmtId="0" fontId="73" fillId="2" borderId="1"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xf>
    <xf numFmtId="0" fontId="29" fillId="2" borderId="3" xfId="1" applyFont="1" applyFill="1" applyBorder="1" applyAlignment="1" applyProtection="1">
      <alignment horizontal="center" vertical="center" wrapText="1"/>
      <protection locked="0"/>
    </xf>
    <xf numFmtId="0" fontId="29" fillId="0" borderId="1" xfId="2" applyFont="1" applyFill="1" applyBorder="1" applyAlignment="1">
      <alignment horizontal="center" vertical="top" wrapText="1"/>
    </xf>
    <xf numFmtId="0" fontId="29" fillId="2" borderId="1" xfId="0" applyFont="1" applyFill="1" applyBorder="1" applyAlignment="1">
      <alignment horizontal="center" vertical="top" wrapText="1"/>
    </xf>
    <xf numFmtId="164" fontId="29" fillId="2" borderId="1" xfId="0" applyNumberFormat="1" applyFont="1" applyFill="1" applyBorder="1" applyAlignment="1" applyProtection="1">
      <alignment horizontal="center" vertical="top" wrapText="1"/>
      <protection locked="0"/>
    </xf>
    <xf numFmtId="0" fontId="29" fillId="2" borderId="1" xfId="0" applyFont="1" applyFill="1" applyBorder="1" applyAlignment="1" applyProtection="1">
      <alignment horizontal="left" vertical="top" wrapText="1"/>
      <protection locked="0"/>
    </xf>
    <xf numFmtId="164" fontId="29" fillId="2" borderId="1" xfId="0" applyNumberFormat="1" applyFont="1" applyFill="1" applyBorder="1" applyAlignment="1" applyProtection="1">
      <alignment horizontal="center" vertical="top"/>
      <protection locked="0"/>
    </xf>
    <xf numFmtId="0" fontId="29" fillId="2" borderId="1" xfId="0" applyNumberFormat="1" applyFont="1" applyFill="1" applyBorder="1" applyAlignment="1" applyProtection="1">
      <alignment vertical="top" wrapText="1"/>
      <protection locked="0"/>
    </xf>
    <xf numFmtId="0" fontId="106" fillId="0" borderId="1" xfId="0" applyFont="1" applyBorder="1" applyAlignment="1">
      <alignment horizontal="center" vertical="center" wrapText="1"/>
    </xf>
    <xf numFmtId="0" fontId="106" fillId="0" borderId="1" xfId="0" applyFont="1" applyBorder="1" applyAlignment="1">
      <alignment vertical="center" wrapText="1"/>
    </xf>
    <xf numFmtId="0" fontId="29" fillId="4" borderId="1" xfId="0" applyFont="1" applyFill="1" applyBorder="1" applyAlignment="1">
      <alignment horizontal="center" vertical="top" wrapText="1"/>
    </xf>
    <xf numFmtId="0" fontId="29" fillId="4" borderId="1" xfId="0" applyFont="1" applyFill="1" applyBorder="1" applyAlignment="1" applyProtection="1">
      <alignment vertical="top" wrapText="1"/>
      <protection locked="0"/>
    </xf>
    <xf numFmtId="164" fontId="112" fillId="4" borderId="1" xfId="0" applyNumberFormat="1" applyFont="1" applyFill="1" applyBorder="1" applyAlignment="1" applyProtection="1">
      <alignment horizontal="center" vertical="top"/>
      <protection locked="0"/>
    </xf>
    <xf numFmtId="0" fontId="29" fillId="4" borderId="1" xfId="0" applyFont="1" applyFill="1" applyBorder="1" applyAlignment="1" applyProtection="1">
      <alignment horizontal="left" vertical="top" wrapText="1"/>
      <protection locked="0"/>
    </xf>
    <xf numFmtId="0" fontId="29" fillId="4" borderId="2" xfId="0" applyFont="1" applyFill="1" applyBorder="1" applyAlignment="1">
      <alignment horizontal="center" vertical="top" wrapText="1"/>
    </xf>
    <xf numFmtId="0" fontId="29" fillId="4" borderId="2" xfId="0" applyNumberFormat="1" applyFont="1" applyFill="1" applyBorder="1" applyAlignment="1" applyProtection="1">
      <alignment vertical="top" wrapText="1"/>
      <protection locked="0"/>
    </xf>
    <xf numFmtId="164" fontId="29" fillId="4" borderId="2" xfId="0" applyNumberFormat="1" applyFont="1" applyFill="1" applyBorder="1" applyAlignment="1" applyProtection="1">
      <alignment horizontal="center" vertical="top"/>
      <protection locked="0"/>
    </xf>
    <xf numFmtId="0" fontId="29" fillId="4" borderId="2" xfId="0" applyFont="1" applyFill="1" applyBorder="1" applyAlignment="1" applyProtection="1">
      <alignment vertical="top" wrapText="1"/>
      <protection locked="0"/>
    </xf>
    <xf numFmtId="0" fontId="29" fillId="4" borderId="2" xfId="0" applyFont="1" applyFill="1" applyBorder="1" applyAlignment="1" applyProtection="1">
      <alignment horizontal="left" vertical="top" wrapText="1"/>
      <protection locked="0"/>
    </xf>
    <xf numFmtId="0" fontId="106" fillId="0" borderId="2" xfId="0" applyFont="1" applyBorder="1" applyAlignment="1">
      <alignment horizontal="center" vertical="top" wrapText="1"/>
    </xf>
    <xf numFmtId="0" fontId="106" fillId="0" borderId="2" xfId="0" applyFont="1" applyBorder="1" applyAlignment="1">
      <alignment vertical="top" wrapText="1"/>
    </xf>
    <xf numFmtId="0" fontId="103" fillId="0" borderId="2" xfId="0" applyFont="1" applyBorder="1" applyAlignment="1">
      <alignment vertical="top" wrapText="1"/>
    </xf>
    <xf numFmtId="0" fontId="29" fillId="0" borderId="2" xfId="0" applyFont="1" applyFill="1" applyBorder="1" applyAlignment="1">
      <alignment horizontal="center" vertical="top" wrapText="1"/>
    </xf>
    <xf numFmtId="0" fontId="29" fillId="2" borderId="21" xfId="0" applyFont="1" applyFill="1" applyBorder="1" applyAlignment="1">
      <alignment horizontal="center" vertical="top" wrapText="1"/>
    </xf>
    <xf numFmtId="0" fontId="29" fillId="0" borderId="2" xfId="0" applyFont="1" applyBorder="1" applyAlignment="1">
      <alignment vertical="top" wrapText="1"/>
    </xf>
    <xf numFmtId="164" fontId="73" fillId="4" borderId="2" xfId="0" applyNumberFormat="1" applyFont="1" applyFill="1" applyBorder="1" applyAlignment="1" applyProtection="1">
      <alignment horizontal="center" vertical="top"/>
      <protection locked="0"/>
    </xf>
    <xf numFmtId="0" fontId="104" fillId="0" borderId="2" xfId="0" applyFont="1" applyBorder="1" applyAlignment="1">
      <alignment vertical="top" wrapText="1"/>
    </xf>
    <xf numFmtId="0" fontId="29" fillId="2" borderId="21" xfId="0" applyFont="1" applyFill="1" applyBorder="1" applyAlignment="1" applyProtection="1">
      <alignment horizontal="left" vertical="top"/>
      <protection locked="0"/>
    </xf>
    <xf numFmtId="0" fontId="29" fillId="0" borderId="1" xfId="0" applyFont="1" applyBorder="1" applyAlignment="1">
      <alignment horizontal="center" vertical="top" wrapText="1"/>
    </xf>
    <xf numFmtId="0" fontId="29" fillId="51" borderId="1" xfId="0" applyFont="1" applyFill="1" applyBorder="1" applyAlignment="1">
      <alignment horizontal="center" vertical="top" wrapText="1"/>
    </xf>
    <xf numFmtId="0" fontId="29" fillId="51" borderId="1" xfId="0" applyFont="1" applyFill="1" applyBorder="1" applyAlignment="1">
      <alignment vertical="top" wrapText="1"/>
    </xf>
    <xf numFmtId="0" fontId="106" fillId="0" borderId="1" xfId="0" applyFont="1" applyBorder="1" applyAlignment="1">
      <alignment horizontal="left" vertical="top" wrapText="1"/>
    </xf>
    <xf numFmtId="0" fontId="29" fillId="0" borderId="1" xfId="0" applyFont="1" applyBorder="1" applyAlignment="1" applyProtection="1">
      <alignment horizontal="left" vertical="top" wrapText="1"/>
      <protection locked="0"/>
    </xf>
    <xf numFmtId="0" fontId="29" fillId="0" borderId="1" xfId="0" applyFont="1" applyFill="1" applyBorder="1" applyAlignment="1" applyProtection="1">
      <alignment horizontal="left" vertical="top"/>
      <protection locked="0"/>
    </xf>
    <xf numFmtId="0" fontId="29" fillId="0" borderId="1" xfId="4" applyFont="1" applyFill="1" applyBorder="1" applyAlignment="1">
      <alignment horizontal="center" vertical="top" wrapText="1"/>
    </xf>
    <xf numFmtId="0" fontId="29" fillId="0" borderId="1" xfId="4" applyFont="1" applyFill="1" applyBorder="1" applyAlignment="1">
      <alignment horizontal="left" vertical="top" wrapText="1"/>
    </xf>
    <xf numFmtId="0" fontId="29" fillId="2" borderId="1" xfId="4" applyFont="1" applyFill="1" applyBorder="1" applyAlignment="1">
      <alignment horizontal="center" vertical="top" wrapText="1"/>
    </xf>
    <xf numFmtId="0" fontId="29" fillId="2" borderId="1" xfId="4" applyFont="1" applyFill="1" applyBorder="1" applyAlignment="1">
      <alignment horizontal="left" vertical="top" wrapText="1"/>
    </xf>
    <xf numFmtId="164" fontId="29" fillId="2" borderId="1" xfId="4" applyNumberFormat="1" applyFont="1" applyFill="1" applyBorder="1" applyAlignment="1" applyProtection="1">
      <alignment horizontal="center" vertical="top" wrapText="1"/>
      <protection locked="0"/>
    </xf>
    <xf numFmtId="0" fontId="104" fillId="2" borderId="1" xfId="4" applyFont="1" applyFill="1" applyBorder="1" applyAlignment="1">
      <alignment horizontal="left" vertical="top" wrapText="1"/>
    </xf>
    <xf numFmtId="0" fontId="29" fillId="0" borderId="2" xfId="4" applyFont="1" applyBorder="1" applyAlignment="1" applyProtection="1">
      <alignment vertical="top" wrapText="1"/>
      <protection locked="0"/>
    </xf>
    <xf numFmtId="0" fontId="29" fillId="2" borderId="1" xfId="4" applyFont="1" applyFill="1" applyBorder="1" applyAlignment="1" applyProtection="1">
      <alignment vertical="top" wrapText="1"/>
      <protection locked="0"/>
    </xf>
    <xf numFmtId="164" fontId="29" fillId="2" borderId="1" xfId="4" applyNumberFormat="1" applyFont="1" applyFill="1" applyBorder="1" applyAlignment="1" applyProtection="1">
      <alignment horizontal="center" vertical="top"/>
      <protection locked="0"/>
    </xf>
    <xf numFmtId="0" fontId="29" fillId="0" borderId="1" xfId="4" applyFont="1" applyBorder="1" applyAlignment="1" applyProtection="1">
      <alignment vertical="top" wrapText="1"/>
      <protection locked="0"/>
    </xf>
    <xf numFmtId="0" fontId="29" fillId="0" borderId="1" xfId="79" applyFont="1" applyBorder="1" applyAlignment="1" applyProtection="1">
      <alignment horizontal="center" vertical="top" wrapText="1"/>
      <protection locked="0"/>
    </xf>
    <xf numFmtId="0" fontId="29" fillId="0" borderId="1" xfId="79" applyFont="1" applyBorder="1" applyAlignment="1" applyProtection="1">
      <alignment vertical="top" wrapText="1"/>
      <protection locked="0"/>
    </xf>
    <xf numFmtId="0" fontId="29" fillId="50" borderId="1" xfId="79" applyFont="1" applyFill="1" applyBorder="1" applyAlignment="1" applyProtection="1">
      <alignment vertical="top" wrapText="1"/>
      <protection locked="0"/>
    </xf>
    <xf numFmtId="0" fontId="29" fillId="2" borderId="1" xfId="79" applyFont="1" applyFill="1" applyBorder="1" applyAlignment="1" applyProtection="1">
      <alignment vertical="top" wrapText="1"/>
      <protection locked="0"/>
    </xf>
    <xf numFmtId="0" fontId="29" fillId="0" borderId="3" xfId="79" applyFont="1" applyBorder="1" applyAlignment="1" applyProtection="1">
      <alignment vertical="top" wrapText="1"/>
      <protection locked="0"/>
    </xf>
    <xf numFmtId="0" fontId="104" fillId="0" borderId="1" xfId="0" applyFont="1" applyFill="1" applyBorder="1" applyAlignment="1">
      <alignment horizontal="left" vertical="top" wrapText="1"/>
    </xf>
    <xf numFmtId="0" fontId="29" fillId="2" borderId="1" xfId="0" applyFont="1" applyFill="1" applyBorder="1" applyAlignment="1">
      <alignment horizontal="left" vertical="top" wrapText="1"/>
    </xf>
    <xf numFmtId="0" fontId="114" fillId="0" borderId="0" xfId="0" applyFont="1" applyFill="1" applyBorder="1"/>
    <xf numFmtId="0" fontId="29" fillId="0" borderId="1" xfId="0" applyFont="1" applyBorder="1" applyAlignment="1">
      <alignment horizontal="left" vertical="top"/>
    </xf>
    <xf numFmtId="164" fontId="73" fillId="2" borderId="1" xfId="0" applyNumberFormat="1" applyFont="1" applyFill="1" applyBorder="1" applyAlignment="1">
      <alignment horizontal="left" vertical="top"/>
    </xf>
    <xf numFmtId="0" fontId="29" fillId="0" borderId="8" xfId="0" applyFont="1" applyFill="1" applyBorder="1" applyAlignment="1" applyProtection="1">
      <alignment horizontal="center" vertical="top" wrapText="1"/>
    </xf>
    <xf numFmtId="164" fontId="29" fillId="0" borderId="1" xfId="3" applyNumberFormat="1" applyFont="1" applyFill="1" applyBorder="1" applyAlignment="1" applyProtection="1">
      <alignment horizontal="center" vertical="top" wrapText="1"/>
      <protection locked="0"/>
    </xf>
    <xf numFmtId="0" fontId="104" fillId="0" borderId="1" xfId="3" applyFont="1" applyFill="1" applyBorder="1" applyAlignment="1" applyProtection="1">
      <alignment horizontal="left" vertical="top" wrapText="1"/>
      <protection locked="0"/>
    </xf>
    <xf numFmtId="164" fontId="29" fillId="0" borderId="1" xfId="0" applyNumberFormat="1" applyFont="1" applyFill="1" applyBorder="1" applyAlignment="1" applyProtection="1">
      <alignment horizontal="center"/>
      <protection locked="0"/>
    </xf>
    <xf numFmtId="0" fontId="29" fillId="0" borderId="3" xfId="3" applyFont="1" applyFill="1" applyBorder="1" applyAlignment="1" applyProtection="1">
      <alignment horizontal="left" vertical="top" wrapText="1"/>
      <protection locked="0"/>
    </xf>
    <xf numFmtId="0" fontId="29" fillId="0" borderId="3" xfId="3" applyNumberFormat="1" applyFont="1" applyFill="1" applyBorder="1" applyAlignment="1" applyProtection="1">
      <alignment horizontal="left" vertical="top" wrapText="1"/>
      <protection locked="0"/>
    </xf>
    <xf numFmtId="0" fontId="103" fillId="0" borderId="12" xfId="0" applyFont="1" applyFill="1" applyBorder="1" applyAlignment="1">
      <alignment vertical="top" wrapText="1"/>
    </xf>
    <xf numFmtId="164" fontId="29" fillId="4" borderId="1" xfId="0" applyNumberFormat="1" applyFont="1" applyFill="1" applyBorder="1" applyAlignment="1" applyProtection="1">
      <alignment horizontal="center" vertical="top" wrapText="1"/>
      <protection locked="0"/>
    </xf>
    <xf numFmtId="0" fontId="29" fillId="2" borderId="1" xfId="0" applyFont="1" applyFill="1" applyBorder="1" applyAlignment="1" applyProtection="1">
      <alignment horizontal="left" vertical="top"/>
      <protection locked="0"/>
    </xf>
    <xf numFmtId="164" fontId="29" fillId="2" borderId="2" xfId="0" applyNumberFormat="1" applyFont="1" applyFill="1" applyBorder="1" applyAlignment="1" applyProtection="1">
      <alignment horizontal="center" vertical="top"/>
      <protection locked="0"/>
    </xf>
    <xf numFmtId="0" fontId="29" fillId="0" borderId="7" xfId="0" applyFont="1" applyFill="1" applyBorder="1" applyAlignment="1" applyProtection="1">
      <alignment horizontal="left" vertical="top" wrapText="1"/>
      <protection locked="0"/>
    </xf>
    <xf numFmtId="164" fontId="29" fillId="0" borderId="7" xfId="0" applyNumberFormat="1" applyFont="1" applyFill="1" applyBorder="1" applyAlignment="1" applyProtection="1">
      <alignment horizontal="center" vertical="top" wrapText="1"/>
      <protection locked="0"/>
    </xf>
    <xf numFmtId="0" fontId="29" fillId="0" borderId="2" xfId="0" applyFont="1" applyBorder="1" applyAlignment="1" applyProtection="1">
      <alignment horizontal="left" vertical="top" wrapText="1"/>
      <protection locked="0"/>
    </xf>
    <xf numFmtId="49" fontId="29" fillId="0" borderId="1" xfId="0" applyNumberFormat="1" applyFont="1" applyBorder="1" applyAlignment="1" applyProtection="1">
      <alignment vertical="top" wrapText="1"/>
      <protection locked="0"/>
    </xf>
    <xf numFmtId="164" fontId="29" fillId="0" borderId="1" xfId="0" applyNumberFormat="1" applyFont="1" applyBorder="1" applyAlignment="1" applyProtection="1">
      <alignment horizontal="center" vertical="top" wrapText="1"/>
      <protection locked="0"/>
    </xf>
    <xf numFmtId="49" fontId="29" fillId="0" borderId="1" xfId="0" applyNumberFormat="1" applyFont="1" applyBorder="1" applyAlignment="1" applyProtection="1">
      <alignment horizontal="left" vertical="top" wrapText="1"/>
      <protection locked="0"/>
    </xf>
    <xf numFmtId="0" fontId="103" fillId="0" borderId="1" xfId="0" applyFont="1" applyBorder="1" applyAlignment="1">
      <alignment horizontal="center" vertical="top" wrapText="1"/>
    </xf>
    <xf numFmtId="164" fontId="29" fillId="0" borderId="1" xfId="0" applyNumberFormat="1" applyFont="1" applyBorder="1" applyAlignment="1" applyProtection="1">
      <alignment horizontal="center" vertical="top"/>
      <protection locked="0"/>
    </xf>
    <xf numFmtId="0" fontId="29" fillId="0" borderId="2" xfId="0" applyFont="1" applyFill="1" applyBorder="1" applyAlignment="1">
      <alignment horizontal="left" vertical="top" wrapText="1"/>
    </xf>
    <xf numFmtId="0" fontId="29" fillId="49" borderId="21" xfId="0" applyFont="1" applyFill="1" applyBorder="1" applyAlignment="1" applyProtection="1">
      <alignment horizontal="left" vertical="top" wrapText="1"/>
      <protection locked="0"/>
    </xf>
    <xf numFmtId="0" fontId="105" fillId="0" borderId="2" xfId="0" applyFont="1" applyBorder="1" applyAlignment="1">
      <alignment vertical="top" wrapText="1"/>
    </xf>
    <xf numFmtId="0" fontId="29" fillId="0" borderId="1" xfId="3" applyNumberFormat="1" applyFont="1" applyFill="1" applyBorder="1" applyAlignment="1" applyProtection="1">
      <alignment horizontal="left" vertical="top" wrapText="1"/>
      <protection locked="0"/>
    </xf>
    <xf numFmtId="164" fontId="29" fillId="0" borderId="2" xfId="3" applyNumberFormat="1" applyFont="1" applyFill="1" applyBorder="1" applyAlignment="1" applyProtection="1">
      <alignment horizontal="center" vertical="top"/>
      <protection locked="0"/>
    </xf>
    <xf numFmtId="0" fontId="29" fillId="0" borderId="4" xfId="0" applyFont="1" applyFill="1" applyBorder="1" applyAlignment="1" applyProtection="1">
      <alignment vertical="top" wrapText="1"/>
      <protection locked="0"/>
    </xf>
    <xf numFmtId="164" fontId="73" fillId="0" borderId="0" xfId="0" applyNumberFormat="1" applyFont="1" applyFill="1" applyAlignment="1" applyProtection="1">
      <alignment horizontal="center"/>
      <protection locked="0"/>
    </xf>
    <xf numFmtId="0" fontId="73" fillId="0" borderId="1" xfId="0" applyFont="1" applyFill="1" applyBorder="1" applyAlignment="1" applyProtection="1">
      <alignment vertical="top" wrapText="1"/>
      <protection locked="0"/>
    </xf>
    <xf numFmtId="0" fontId="29" fillId="0" borderId="10" xfId="3" applyNumberFormat="1" applyFont="1" applyFill="1" applyBorder="1" applyAlignment="1" applyProtection="1">
      <alignment horizontal="left" vertical="top" wrapText="1"/>
      <protection locked="0"/>
    </xf>
    <xf numFmtId="0" fontId="29" fillId="0" borderId="10" xfId="3" applyFont="1" applyFill="1" applyBorder="1" applyAlignment="1" applyProtection="1">
      <alignment horizontal="left" vertical="top" wrapText="1"/>
      <protection locked="0"/>
    </xf>
    <xf numFmtId="0" fontId="29" fillId="0" borderId="1" xfId="2" applyFont="1" applyFill="1" applyBorder="1" applyAlignment="1">
      <alignment horizontal="left" vertical="top" wrapText="1"/>
    </xf>
    <xf numFmtId="0" fontId="73" fillId="0" borderId="11" xfId="2" applyFont="1" applyFill="1" applyBorder="1" applyAlignment="1">
      <alignment horizontal="left" vertical="top" wrapText="1"/>
    </xf>
    <xf numFmtId="0" fontId="29" fillId="0" borderId="11" xfId="2" applyFont="1" applyFill="1" applyBorder="1" applyAlignment="1">
      <alignment horizontal="left" vertical="top" wrapText="1"/>
    </xf>
    <xf numFmtId="0" fontId="29" fillId="0" borderId="1" xfId="4" applyFont="1" applyFill="1" applyBorder="1" applyAlignment="1" applyProtection="1">
      <alignment horizontal="center" vertical="top" wrapText="1"/>
    </xf>
    <xf numFmtId="0" fontId="104" fillId="0" borderId="1" xfId="4" applyFont="1" applyFill="1" applyBorder="1" applyAlignment="1">
      <alignment horizontal="left" vertical="top" wrapText="1"/>
    </xf>
    <xf numFmtId="164" fontId="29" fillId="0" borderId="1" xfId="4" applyNumberFormat="1" applyFont="1" applyFill="1" applyBorder="1" applyAlignment="1" applyProtection="1">
      <alignment horizontal="center" vertical="top" wrapText="1"/>
      <protection locked="0"/>
    </xf>
    <xf numFmtId="0" fontId="104" fillId="2" borderId="1" xfId="80" applyFont="1" applyFill="1" applyBorder="1" applyAlignment="1" applyProtection="1">
      <alignment horizontal="left" vertical="top" wrapText="1"/>
      <protection locked="0"/>
    </xf>
    <xf numFmtId="0" fontId="29" fillId="0" borderId="1" xfId="4" applyFont="1" applyBorder="1" applyAlignment="1" applyProtection="1">
      <alignment horizontal="left" vertical="top" wrapText="1"/>
      <protection locked="0"/>
    </xf>
    <xf numFmtId="0" fontId="29" fillId="0" borderId="3" xfId="4" applyFont="1" applyFill="1" applyBorder="1" applyAlignment="1" applyProtection="1">
      <alignment horizontal="center" vertical="top" wrapText="1"/>
    </xf>
    <xf numFmtId="164" fontId="29" fillId="0" borderId="1" xfId="4" applyNumberFormat="1" applyFont="1" applyFill="1" applyBorder="1" applyAlignment="1" applyProtection="1">
      <alignment horizontal="center" vertical="top"/>
      <protection locked="0"/>
    </xf>
    <xf numFmtId="0" fontId="29" fillId="2" borderId="1" xfId="80" applyFont="1" applyFill="1" applyBorder="1" applyAlignment="1" applyProtection="1">
      <alignment horizontal="left" vertical="top" wrapText="1"/>
      <protection locked="0"/>
    </xf>
    <xf numFmtId="164" fontId="29" fillId="2" borderId="1" xfId="80" applyNumberFormat="1" applyFont="1" applyFill="1" applyBorder="1" applyAlignment="1" applyProtection="1">
      <alignment horizontal="center" vertical="top"/>
      <protection locked="0"/>
    </xf>
    <xf numFmtId="0" fontId="29" fillId="2" borderId="1" xfId="80" applyFont="1" applyFill="1" applyBorder="1" applyAlignment="1" applyProtection="1">
      <alignment vertical="top" wrapText="1" shrinkToFit="1"/>
      <protection locked="0"/>
    </xf>
    <xf numFmtId="0" fontId="29" fillId="0" borderId="1" xfId="4" applyFont="1" applyFill="1" applyBorder="1" applyAlignment="1" applyProtection="1">
      <alignment vertical="top" wrapText="1"/>
      <protection locked="0"/>
    </xf>
    <xf numFmtId="0" fontId="29" fillId="0" borderId="1" xfId="80" applyNumberFormat="1" applyFont="1" applyFill="1" applyBorder="1" applyAlignment="1" applyProtection="1">
      <alignment vertical="top" wrapText="1"/>
      <protection locked="0"/>
    </xf>
    <xf numFmtId="164" fontId="29" fillId="0" borderId="1" xfId="80" applyNumberFormat="1" applyFont="1" applyFill="1" applyBorder="1" applyAlignment="1" applyProtection="1">
      <alignment horizontal="center" vertical="top"/>
      <protection locked="0"/>
    </xf>
    <xf numFmtId="0" fontId="29" fillId="0" borderId="1" xfId="4" applyFont="1" applyFill="1" applyBorder="1" applyAlignment="1" applyProtection="1">
      <alignment horizontal="left" vertical="top" wrapText="1"/>
      <protection locked="0"/>
    </xf>
    <xf numFmtId="0" fontId="104" fillId="0" borderId="1" xfId="4" applyFont="1" applyFill="1" applyBorder="1" applyAlignment="1" applyProtection="1">
      <alignment horizontal="left" vertical="top" wrapText="1"/>
      <protection locked="0"/>
    </xf>
    <xf numFmtId="0" fontId="29" fillId="2" borderId="1" xfId="80" applyFont="1" applyFill="1" applyBorder="1" applyAlignment="1" applyProtection="1">
      <alignment vertical="top" wrapText="1"/>
      <protection locked="0"/>
    </xf>
    <xf numFmtId="0" fontId="29" fillId="0" borderId="1" xfId="80" applyFont="1" applyFill="1" applyBorder="1" applyAlignment="1" applyProtection="1">
      <alignment vertical="top" wrapText="1"/>
      <protection locked="0"/>
    </xf>
    <xf numFmtId="0" fontId="29" fillId="0" borderId="1" xfId="80" applyFont="1" applyFill="1" applyBorder="1" applyAlignment="1" applyProtection="1">
      <alignment horizontal="left" vertical="top" wrapText="1"/>
      <protection locked="0"/>
    </xf>
    <xf numFmtId="0" fontId="73" fillId="0" borderId="1" xfId="36" applyFont="1" applyFill="1" applyBorder="1" applyAlignment="1">
      <alignment horizontal="center" vertical="center" wrapText="1"/>
    </xf>
    <xf numFmtId="0" fontId="73" fillId="2" borderId="1" xfId="36" applyFont="1" applyFill="1" applyBorder="1" applyAlignment="1" applyProtection="1">
      <alignment horizontal="center" vertical="center" wrapText="1"/>
      <protection locked="0"/>
    </xf>
    <xf numFmtId="0" fontId="29" fillId="0" borderId="3" xfId="36" applyFont="1" applyFill="1" applyBorder="1" applyAlignment="1">
      <alignment horizontal="center" vertical="center" wrapText="1"/>
    </xf>
    <xf numFmtId="49" fontId="29" fillId="0" borderId="3" xfId="36" applyNumberFormat="1" applyFont="1" applyFill="1" applyBorder="1" applyAlignment="1">
      <alignment horizontal="center" vertical="center" wrapText="1"/>
    </xf>
    <xf numFmtId="0" fontId="29" fillId="2" borderId="3" xfId="36" applyFont="1" applyFill="1" applyBorder="1" applyAlignment="1">
      <alignment horizontal="center" vertical="center" wrapText="1"/>
    </xf>
    <xf numFmtId="0" fontId="29" fillId="2" borderId="3" xfId="36" applyFont="1" applyFill="1" applyBorder="1" applyAlignment="1" applyProtection="1">
      <alignment horizontal="center" vertical="center" wrapText="1"/>
      <protection locked="0"/>
    </xf>
    <xf numFmtId="0" fontId="29" fillId="2" borderId="1" xfId="2" applyFont="1" applyFill="1" applyBorder="1" applyAlignment="1">
      <alignment horizontal="center" vertical="top" wrapText="1"/>
    </xf>
    <xf numFmtId="0" fontId="29" fillId="2" borderId="1" xfId="2" applyFont="1" applyFill="1" applyBorder="1" applyAlignment="1">
      <alignment horizontal="left" vertical="top" wrapText="1"/>
    </xf>
    <xf numFmtId="0" fontId="29" fillId="2" borderId="1" xfId="80" applyFont="1" applyFill="1" applyBorder="1" applyAlignment="1">
      <alignment horizontal="center" vertical="top" wrapText="1"/>
    </xf>
    <xf numFmtId="0" fontId="29" fillId="2" borderId="4" xfId="2" applyNumberFormat="1" applyFont="1" applyFill="1" applyBorder="1" applyAlignment="1" applyProtection="1">
      <alignment horizontal="left" vertical="top" wrapText="1"/>
      <protection locked="0"/>
    </xf>
    <xf numFmtId="0" fontId="29" fillId="2" borderId="0" xfId="80" applyFont="1" applyFill="1" applyAlignment="1">
      <alignment vertical="top" wrapText="1"/>
    </xf>
    <xf numFmtId="164" fontId="29" fillId="2" borderId="1" xfId="2" applyNumberFormat="1" applyFont="1" applyFill="1" applyBorder="1" applyAlignment="1" applyProtection="1">
      <alignment horizontal="center" vertical="top" wrapText="1"/>
      <protection locked="0"/>
    </xf>
    <xf numFmtId="0" fontId="29" fillId="2" borderId="1" xfId="2" applyNumberFormat="1" applyFont="1" applyFill="1" applyBorder="1" applyAlignment="1" applyProtection="1">
      <alignment horizontal="left" vertical="top" wrapText="1"/>
      <protection locked="0"/>
    </xf>
    <xf numFmtId="0" fontId="29" fillId="2" borderId="1" xfId="2" applyFont="1" applyFill="1" applyBorder="1" applyAlignment="1" applyProtection="1">
      <alignment horizontal="left" vertical="top" wrapText="1"/>
      <protection locked="0"/>
    </xf>
    <xf numFmtId="0" fontId="29" fillId="0" borderId="1" xfId="80" applyFont="1" applyFill="1" applyBorder="1" applyAlignment="1">
      <alignment horizontal="left" vertical="top" wrapText="1"/>
    </xf>
    <xf numFmtId="164" fontId="29" fillId="0" borderId="1" xfId="2" applyNumberFormat="1" applyFont="1" applyFill="1" applyBorder="1" applyAlignment="1" applyProtection="1">
      <alignment horizontal="center" vertical="top"/>
      <protection locked="0"/>
    </xf>
    <xf numFmtId="0" fontId="29" fillId="0" borderId="1" xfId="2" applyFont="1" applyBorder="1" applyAlignment="1" applyProtection="1">
      <alignment horizontal="left" vertical="top" wrapText="1"/>
      <protection locked="0"/>
    </xf>
    <xf numFmtId="0" fontId="29" fillId="0" borderId="1" xfId="2" applyFont="1" applyFill="1" applyBorder="1" applyAlignment="1" applyProtection="1">
      <alignment vertical="top" wrapText="1"/>
      <protection locked="0"/>
    </xf>
    <xf numFmtId="0" fontId="29" fillId="2" borderId="1" xfId="80" applyFont="1" applyFill="1" applyBorder="1" applyAlignment="1">
      <alignment vertical="top" wrapText="1"/>
    </xf>
    <xf numFmtId="164" fontId="109" fillId="2" borderId="1" xfId="2" applyNumberFormat="1" applyFont="1" applyFill="1" applyBorder="1" applyAlignment="1" applyProtection="1">
      <alignment horizontal="center" vertical="top"/>
      <protection locked="0"/>
    </xf>
    <xf numFmtId="0" fontId="29" fillId="2" borderId="4" xfId="80" applyFont="1" applyFill="1" applyBorder="1" applyAlignment="1">
      <alignment vertical="top" wrapText="1"/>
    </xf>
    <xf numFmtId="49" fontId="29" fillId="2" borderId="1" xfId="2" applyNumberFormat="1" applyFont="1" applyFill="1" applyBorder="1" applyAlignment="1" applyProtection="1">
      <alignment vertical="top" wrapText="1"/>
      <protection locked="0"/>
    </xf>
    <xf numFmtId="0" fontId="29" fillId="2" borderId="4" xfId="2" applyNumberFormat="1" applyFont="1" applyFill="1" applyBorder="1" applyAlignment="1" applyProtection="1">
      <alignment vertical="top" wrapText="1"/>
      <protection locked="0"/>
    </xf>
    <xf numFmtId="0" fontId="29" fillId="2" borderId="1" xfId="2" applyFont="1" applyFill="1" applyBorder="1" applyAlignment="1" applyProtection="1">
      <alignment vertical="top" wrapText="1"/>
      <protection locked="0"/>
    </xf>
    <xf numFmtId="164" fontId="29" fillId="2" borderId="1" xfId="2" applyNumberFormat="1" applyFont="1" applyFill="1" applyBorder="1" applyAlignment="1" applyProtection="1">
      <alignment horizontal="center" vertical="top"/>
      <protection locked="0"/>
    </xf>
    <xf numFmtId="0" fontId="29" fillId="2" borderId="4" xfId="0" applyFont="1" applyFill="1" applyBorder="1" applyAlignment="1">
      <alignment horizontal="left" vertical="top" wrapText="1"/>
    </xf>
    <xf numFmtId="0" fontId="29" fillId="2" borderId="4" xfId="80" applyFont="1" applyFill="1" applyBorder="1" applyAlignment="1" applyProtection="1">
      <alignment vertical="top" wrapText="1"/>
      <protection locked="0"/>
    </xf>
    <xf numFmtId="0" fontId="29" fillId="2" borderId="1" xfId="80" applyNumberFormat="1" applyFont="1" applyFill="1" applyBorder="1" applyAlignment="1">
      <alignment vertical="top" wrapText="1"/>
    </xf>
    <xf numFmtId="164" fontId="109" fillId="2" borderId="1" xfId="2" applyNumberFormat="1" applyFont="1" applyFill="1" applyBorder="1" applyAlignment="1" applyProtection="1">
      <alignment horizontal="center" vertical="top" wrapText="1"/>
      <protection locked="0"/>
    </xf>
    <xf numFmtId="0" fontId="104" fillId="2" borderId="1" xfId="4" applyFont="1" applyFill="1" applyBorder="1" applyAlignment="1" applyProtection="1">
      <alignment vertical="top" wrapText="1"/>
      <protection locked="0"/>
    </xf>
    <xf numFmtId="0" fontId="29" fillId="2" borderId="1" xfId="2" applyFont="1" applyFill="1" applyBorder="1" applyAlignment="1" applyProtection="1">
      <alignment vertical="top"/>
      <protection locked="0"/>
    </xf>
    <xf numFmtId="0" fontId="29" fillId="0" borderId="1" xfId="2" applyFont="1" applyBorder="1" applyAlignment="1" applyProtection="1">
      <alignment vertical="top"/>
      <protection locked="0"/>
    </xf>
    <xf numFmtId="0" fontId="29" fillId="2" borderId="4" xfId="2" applyFont="1" applyFill="1" applyBorder="1" applyAlignment="1" applyProtection="1">
      <alignment vertical="top" wrapText="1"/>
      <protection locked="0"/>
    </xf>
    <xf numFmtId="164" fontId="109" fillId="2" borderId="1" xfId="2" applyNumberFormat="1" applyFont="1" applyFill="1" applyBorder="1" applyAlignment="1" applyProtection="1">
      <alignment horizontal="center"/>
      <protection locked="0"/>
    </xf>
    <xf numFmtId="0" fontId="29" fillId="2" borderId="4" xfId="0" applyFont="1" applyFill="1" applyBorder="1" applyAlignment="1">
      <alignment vertical="top" wrapText="1"/>
    </xf>
    <xf numFmtId="0" fontId="29" fillId="2" borderId="1" xfId="2" applyNumberFormat="1" applyFont="1" applyFill="1" applyBorder="1" applyAlignment="1" applyProtection="1">
      <alignment vertical="top" wrapText="1"/>
      <protection locked="0"/>
    </xf>
    <xf numFmtId="0" fontId="104" fillId="2" borderId="4" xfId="2" applyFont="1" applyFill="1" applyBorder="1" applyAlignment="1" applyProtection="1">
      <alignment vertical="top" wrapText="1"/>
      <protection locked="0"/>
    </xf>
    <xf numFmtId="0" fontId="29" fillId="2" borderId="1" xfId="37" applyFont="1" applyFill="1" applyBorder="1" applyAlignment="1">
      <alignment horizontal="center" vertical="top" wrapText="1"/>
    </xf>
    <xf numFmtId="0" fontId="29" fillId="2" borderId="1" xfId="37" applyFont="1" applyFill="1" applyBorder="1" applyAlignment="1" applyProtection="1">
      <alignment vertical="top" wrapText="1"/>
      <protection locked="0"/>
    </xf>
    <xf numFmtId="0" fontId="103" fillId="0" borderId="1" xfId="0" applyFont="1" applyBorder="1" applyAlignment="1">
      <alignment horizontal="center" vertical="top"/>
    </xf>
    <xf numFmtId="0" fontId="116" fillId="0" borderId="1" xfId="0" applyFont="1" applyBorder="1" applyAlignment="1">
      <alignment horizontal="left" vertical="top" wrapText="1"/>
    </xf>
    <xf numFmtId="0" fontId="117" fillId="0" borderId="1" xfId="0" applyFont="1" applyBorder="1" applyAlignment="1">
      <alignment horizontal="left" vertical="top"/>
    </xf>
    <xf numFmtId="0" fontId="29" fillId="2" borderId="1" xfId="81" applyFont="1" applyFill="1" applyBorder="1" applyAlignment="1">
      <alignment horizontal="left" vertical="top" wrapText="1"/>
    </xf>
    <xf numFmtId="0" fontId="77" fillId="0" borderId="1" xfId="0" applyFont="1" applyBorder="1" applyAlignment="1">
      <alignment horizontal="center" vertical="top"/>
    </xf>
    <xf numFmtId="0" fontId="104" fillId="2" borderId="1" xfId="0" applyFont="1" applyFill="1" applyBorder="1" applyAlignment="1">
      <alignment horizontal="left" vertical="top"/>
    </xf>
    <xf numFmtId="0" fontId="116" fillId="0" borderId="1" xfId="0" applyFont="1" applyBorder="1" applyAlignment="1">
      <alignment horizontal="center" vertical="top"/>
    </xf>
    <xf numFmtId="0" fontId="104" fillId="0" borderId="1" xfId="0" applyFont="1" applyFill="1" applyBorder="1" applyAlignment="1">
      <alignment horizontal="left" vertical="top"/>
    </xf>
    <xf numFmtId="0" fontId="29" fillId="0" borderId="1" xfId="37" applyFont="1" applyFill="1" applyBorder="1" applyAlignment="1">
      <alignment horizontal="center" vertical="top" wrapText="1"/>
    </xf>
    <xf numFmtId="0" fontId="29" fillId="0" borderId="1" xfId="36" applyFont="1" applyFill="1" applyBorder="1" applyAlignment="1">
      <alignment horizontal="center" vertical="center" wrapText="1"/>
    </xf>
    <xf numFmtId="49" fontId="29" fillId="0" borderId="1" xfId="36" applyNumberFormat="1" applyFont="1" applyFill="1" applyBorder="1" applyAlignment="1">
      <alignment horizontal="center" vertical="center" wrapText="1"/>
    </xf>
    <xf numFmtId="0" fontId="29" fillId="2" borderId="1" xfId="36" applyFont="1" applyFill="1" applyBorder="1" applyAlignment="1">
      <alignment horizontal="center" vertical="center" wrapText="1"/>
    </xf>
    <xf numFmtId="0" fontId="29" fillId="2" borderId="1" xfId="36" applyFont="1" applyFill="1" applyBorder="1" applyAlignment="1" applyProtection="1">
      <alignment horizontal="center" vertical="center" wrapText="1"/>
      <protection locked="0"/>
    </xf>
    <xf numFmtId="0" fontId="29" fillId="0" borderId="1" xfId="36" applyFont="1" applyFill="1" applyBorder="1" applyAlignment="1" applyProtection="1">
      <alignment horizontal="center" vertical="center" wrapText="1"/>
      <protection locked="0"/>
    </xf>
    <xf numFmtId="0" fontId="116" fillId="0" borderId="1" xfId="0" applyFont="1" applyBorder="1" applyAlignment="1">
      <alignment horizontal="center" vertical="top" wrapText="1"/>
    </xf>
    <xf numFmtId="0" fontId="116" fillId="2" borderId="1" xfId="0" applyFont="1" applyFill="1" applyBorder="1" applyAlignment="1">
      <alignment horizontal="center" vertical="top"/>
    </xf>
    <xf numFmtId="0" fontId="116" fillId="2" borderId="1" xfId="0" applyFont="1" applyFill="1" applyBorder="1" applyAlignment="1">
      <alignment vertical="top" wrapText="1"/>
    </xf>
    <xf numFmtId="0" fontId="116" fillId="2" borderId="1" xfId="0" applyFont="1" applyFill="1" applyBorder="1"/>
    <xf numFmtId="0" fontId="105" fillId="2" borderId="1" xfId="0" applyFont="1" applyFill="1" applyBorder="1" applyAlignment="1">
      <alignment vertical="top" wrapText="1"/>
    </xf>
    <xf numFmtId="0" fontId="116" fillId="2" borderId="1" xfId="0" applyFont="1" applyFill="1" applyBorder="1" applyAlignment="1">
      <alignment horizontal="left" vertical="top"/>
    </xf>
    <xf numFmtId="0" fontId="73" fillId="0" borderId="1" xfId="1" applyFont="1" applyFill="1" applyBorder="1" applyAlignment="1">
      <alignment horizontal="center" vertical="center" wrapText="1"/>
    </xf>
    <xf numFmtId="0" fontId="104" fillId="2" borderId="1" xfId="0" applyFont="1" applyFill="1" applyBorder="1" applyAlignment="1">
      <alignment vertical="top" wrapText="1"/>
    </xf>
    <xf numFmtId="49" fontId="29" fillId="0" borderId="1" xfId="2" applyNumberFormat="1" applyFont="1" applyFill="1" applyBorder="1" applyAlignment="1" applyProtection="1">
      <alignment vertical="top" wrapText="1"/>
      <protection locked="0"/>
    </xf>
    <xf numFmtId="164" fontId="29" fillId="4" borderId="1" xfId="2" applyNumberFormat="1" applyFont="1" applyFill="1" applyBorder="1" applyAlignment="1" applyProtection="1">
      <alignment horizontal="center" vertical="top" wrapText="1"/>
      <protection locked="0"/>
    </xf>
    <xf numFmtId="164" fontId="29" fillId="4" borderId="1" xfId="2" applyNumberFormat="1" applyFont="1" applyFill="1" applyBorder="1" applyAlignment="1" applyProtection="1">
      <alignment horizontal="center" vertical="top"/>
      <protection locked="0"/>
    </xf>
    <xf numFmtId="0" fontId="103" fillId="2" borderId="1" xfId="0" applyFont="1" applyFill="1" applyBorder="1" applyAlignment="1">
      <alignment vertical="top" wrapText="1"/>
    </xf>
    <xf numFmtId="0" fontId="103" fillId="2" borderId="22" xfId="0" applyFont="1" applyFill="1" applyBorder="1" applyAlignment="1">
      <alignment vertical="center" wrapText="1"/>
    </xf>
    <xf numFmtId="0" fontId="29" fillId="0" borderId="1" xfId="2" applyFont="1" applyBorder="1" applyAlignment="1" applyProtection="1">
      <alignment horizontal="center" vertical="top" wrapText="1"/>
      <protection locked="0"/>
    </xf>
    <xf numFmtId="0" fontId="29" fillId="0" borderId="1" xfId="2" applyFont="1" applyFill="1" applyBorder="1" applyAlignment="1" applyProtection="1">
      <alignment vertical="top" wrapText="1" shrinkToFit="1"/>
      <protection locked="0"/>
    </xf>
    <xf numFmtId="0" fontId="29" fillId="0" borderId="1" xfId="2" applyFont="1" applyBorder="1" applyAlignment="1" applyProtection="1">
      <alignment vertical="top" wrapText="1" shrinkToFit="1"/>
      <protection locked="0"/>
    </xf>
    <xf numFmtId="0" fontId="104" fillId="0" borderId="1" xfId="0" applyFont="1" applyBorder="1" applyAlignment="1" applyProtection="1">
      <alignment vertical="top" wrapText="1"/>
      <protection locked="0"/>
    </xf>
    <xf numFmtId="0" fontId="119" fillId="0" borderId="10" xfId="2" applyFont="1" applyBorder="1" applyAlignment="1" applyProtection="1">
      <alignment horizontal="left" vertical="top" wrapText="1"/>
      <protection locked="0"/>
    </xf>
    <xf numFmtId="0" fontId="29" fillId="0" borderId="1" xfId="0" applyFont="1" applyFill="1" applyBorder="1" applyAlignment="1">
      <alignment vertical="top" wrapText="1" shrinkToFit="1"/>
    </xf>
    <xf numFmtId="0" fontId="29" fillId="0" borderId="1" xfId="0" applyNumberFormat="1" applyFont="1" applyFill="1" applyBorder="1" applyAlignment="1">
      <alignment vertical="top" wrapText="1" shrinkToFit="1"/>
    </xf>
    <xf numFmtId="0" fontId="29" fillId="0" borderId="1" xfId="2" applyFont="1" applyBorder="1" applyAlignment="1" applyProtection="1">
      <alignment vertical="top" wrapText="1"/>
      <protection locked="0"/>
    </xf>
    <xf numFmtId="0" fontId="29" fillId="0" borderId="1" xfId="0" applyFont="1" applyBorder="1" applyAlignment="1">
      <alignment horizontal="left" vertical="top" wrapText="1" shrinkToFit="1"/>
    </xf>
    <xf numFmtId="49" fontId="29" fillId="0" borderId="1" xfId="2" applyNumberFormat="1" applyFont="1" applyBorder="1" applyAlignment="1" applyProtection="1">
      <alignment vertical="top" wrapText="1"/>
      <protection locked="0"/>
    </xf>
    <xf numFmtId="0" fontId="29" fillId="0" borderId="1" xfId="2" applyNumberFormat="1" applyFont="1" applyBorder="1" applyAlignment="1" applyProtection="1">
      <alignment vertical="top" wrapText="1"/>
      <protection locked="0"/>
    </xf>
    <xf numFmtId="0" fontId="103" fillId="0" borderId="0" xfId="0" applyFont="1" applyAlignment="1">
      <alignment vertical="top"/>
    </xf>
    <xf numFmtId="0" fontId="73" fillId="0" borderId="1" xfId="1" applyFont="1" applyFill="1" applyBorder="1" applyAlignment="1" applyProtection="1">
      <alignment horizontal="center" vertical="center" wrapText="1"/>
      <protection locked="0"/>
    </xf>
    <xf numFmtId="0" fontId="73" fillId="0" borderId="2" xfId="1" applyFont="1" applyFill="1" applyBorder="1" applyAlignment="1" applyProtection="1">
      <alignment horizontal="center" vertical="center" wrapText="1"/>
      <protection locked="0"/>
    </xf>
    <xf numFmtId="0" fontId="73" fillId="0" borderId="3" xfId="1" applyFont="1" applyFill="1" applyBorder="1" applyAlignment="1" applyProtection="1">
      <alignment horizontal="center" vertical="center" wrapText="1"/>
      <protection locked="0"/>
    </xf>
    <xf numFmtId="0" fontId="73" fillId="0" borderId="1" xfId="1" applyFont="1" applyFill="1" applyBorder="1" applyAlignment="1" applyProtection="1">
      <alignment horizontal="center" vertical="center" wrapText="1"/>
    </xf>
    <xf numFmtId="0" fontId="103" fillId="0" borderId="2" xfId="3" applyFont="1" applyFill="1" applyBorder="1" applyAlignment="1">
      <alignment horizontal="left" vertical="top" wrapText="1"/>
    </xf>
    <xf numFmtId="0" fontId="103" fillId="0" borderId="3" xfId="3" applyFont="1" applyFill="1" applyBorder="1" applyAlignment="1">
      <alignment horizontal="left" vertical="top" wrapText="1"/>
    </xf>
    <xf numFmtId="0" fontId="103" fillId="0" borderId="2" xfId="3" applyFont="1" applyFill="1" applyBorder="1" applyAlignment="1" applyProtection="1">
      <alignment horizontal="center" vertical="top" wrapText="1"/>
      <protection locked="0"/>
    </xf>
    <xf numFmtId="0" fontId="103" fillId="0" borderId="3" xfId="3" applyFont="1" applyFill="1" applyBorder="1" applyAlignment="1" applyProtection="1">
      <alignment horizontal="center" vertical="top" wrapText="1"/>
      <protection locked="0"/>
    </xf>
    <xf numFmtId="0" fontId="103" fillId="0" borderId="2" xfId="3" applyFont="1" applyFill="1" applyBorder="1" applyAlignment="1">
      <alignment horizontal="center" vertical="top" wrapText="1"/>
    </xf>
    <xf numFmtId="0" fontId="103" fillId="0" borderId="3" xfId="3" applyFont="1" applyFill="1" applyBorder="1" applyAlignment="1">
      <alignment horizontal="center" vertical="top" wrapText="1"/>
    </xf>
    <xf numFmtId="0" fontId="29" fillId="0" borderId="2" xfId="3" applyFont="1" applyFill="1" applyBorder="1" applyAlignment="1">
      <alignment horizontal="left" vertical="top" wrapText="1"/>
    </xf>
    <xf numFmtId="0" fontId="29" fillId="0" borderId="3" xfId="3" applyFont="1" applyFill="1" applyBorder="1" applyAlignment="1">
      <alignment horizontal="left" vertical="top" wrapText="1"/>
    </xf>
    <xf numFmtId="0" fontId="103" fillId="0" borderId="2" xfId="3" applyFont="1" applyFill="1" applyBorder="1" applyAlignment="1" applyProtection="1">
      <alignment horizontal="center" vertical="top" wrapText="1"/>
    </xf>
    <xf numFmtId="0" fontId="103" fillId="0" borderId="3" xfId="3" applyFont="1" applyFill="1" applyBorder="1" applyAlignment="1" applyProtection="1">
      <alignment horizontal="center" vertical="top" wrapText="1"/>
    </xf>
    <xf numFmtId="0" fontId="89" fillId="0" borderId="27" xfId="0" applyFont="1" applyFill="1" applyBorder="1" applyAlignment="1">
      <alignment horizontal="center"/>
    </xf>
    <xf numFmtId="0" fontId="5" fillId="0" borderId="4" xfId="0" applyNumberFormat="1" applyFont="1" applyFill="1" applyBorder="1" applyAlignment="1">
      <alignment horizontal="left" vertical="top" wrapText="1"/>
    </xf>
    <xf numFmtId="0" fontId="5" fillId="0" borderId="11" xfId="0" applyNumberFormat="1" applyFont="1" applyFill="1" applyBorder="1" applyAlignment="1">
      <alignment horizontal="left" vertical="top" wrapText="1"/>
    </xf>
    <xf numFmtId="0" fontId="5" fillId="0" borderId="12" xfId="0" applyNumberFormat="1" applyFont="1" applyFill="1" applyBorder="1" applyAlignment="1">
      <alignment horizontal="left" vertical="top" wrapText="1"/>
    </xf>
    <xf numFmtId="0" fontId="5" fillId="0" borderId="4" xfId="0" applyFont="1" applyFill="1" applyBorder="1" applyAlignment="1">
      <alignment vertical="top" wrapText="1"/>
    </xf>
    <xf numFmtId="0" fontId="5" fillId="0" borderId="11" xfId="0" applyFont="1" applyFill="1" applyBorder="1" applyAlignment="1">
      <alignment vertical="top" wrapText="1"/>
    </xf>
    <xf numFmtId="0" fontId="5" fillId="0" borderId="12" xfId="0" applyFont="1" applyFill="1" applyBorder="1" applyAlignment="1">
      <alignment vertical="top" wrapText="1"/>
    </xf>
    <xf numFmtId="0" fontId="73" fillId="0" borderId="2" xfId="1" applyFont="1" applyFill="1" applyBorder="1" applyAlignment="1" applyProtection="1">
      <alignment horizontal="center" vertical="center" wrapText="1"/>
    </xf>
    <xf numFmtId="0" fontId="73" fillId="0" borderId="3" xfId="1" applyFont="1" applyFill="1" applyBorder="1" applyAlignment="1" applyProtection="1">
      <alignment horizontal="center" vertical="center" wrapText="1"/>
    </xf>
    <xf numFmtId="0" fontId="73" fillId="0" borderId="1" xfId="36" applyFont="1" applyFill="1" applyBorder="1" applyAlignment="1" applyProtection="1">
      <alignment horizontal="center" vertical="center" wrapText="1"/>
      <protection locked="0"/>
    </xf>
    <xf numFmtId="0" fontId="73" fillId="4" borderId="1" xfId="36" applyFont="1" applyFill="1" applyBorder="1" applyAlignment="1" applyProtection="1">
      <alignment horizontal="center" vertical="center" wrapText="1"/>
      <protection locked="0"/>
    </xf>
    <xf numFmtId="0" fontId="73" fillId="0" borderId="1" xfId="36" applyFont="1" applyFill="1" applyBorder="1" applyAlignment="1" applyProtection="1">
      <alignment horizontal="center" vertical="center" wrapText="1"/>
    </xf>
    <xf numFmtId="0" fontId="73" fillId="2" borderId="1" xfId="1" applyFont="1" applyFill="1" applyBorder="1" applyAlignment="1" applyProtection="1">
      <alignment horizontal="center" vertical="center" wrapText="1"/>
      <protection locked="0"/>
    </xf>
    <xf numFmtId="0" fontId="73" fillId="2" borderId="2" xfId="1" applyFont="1" applyFill="1" applyBorder="1" applyAlignment="1" applyProtection="1">
      <alignment horizontal="center" vertical="center" wrapText="1"/>
    </xf>
    <xf numFmtId="0" fontId="73" fillId="2" borderId="3" xfId="1" applyFont="1" applyFill="1" applyBorder="1" applyAlignment="1" applyProtection="1">
      <alignment horizontal="center" vertical="center" wrapText="1"/>
    </xf>
    <xf numFmtId="0" fontId="73" fillId="0" borderId="2" xfId="36" applyFont="1" applyFill="1" applyBorder="1" applyAlignment="1" applyProtection="1">
      <alignment horizontal="center" vertical="center" wrapText="1"/>
    </xf>
    <xf numFmtId="0" fontId="73" fillId="0" borderId="3" xfId="36" applyFont="1" applyFill="1" applyBorder="1" applyAlignment="1" applyProtection="1">
      <alignment horizontal="center" vertical="center" wrapText="1"/>
    </xf>
    <xf numFmtId="0" fontId="73" fillId="0" borderId="1" xfId="36" applyFont="1" applyFill="1" applyBorder="1" applyAlignment="1">
      <alignment horizontal="center" vertical="center" wrapText="1"/>
    </xf>
    <xf numFmtId="0" fontId="73" fillId="2" borderId="2" xfId="36" applyFont="1" applyFill="1" applyBorder="1" applyAlignment="1">
      <alignment horizontal="center" vertical="center" wrapText="1"/>
    </xf>
    <xf numFmtId="0" fontId="73" fillId="2" borderId="3" xfId="36" applyFont="1" applyFill="1" applyBorder="1" applyAlignment="1">
      <alignment horizontal="center" vertical="center" wrapText="1"/>
    </xf>
    <xf numFmtId="0" fontId="73" fillId="2" borderId="1" xfId="36" applyFont="1" applyFill="1" applyBorder="1" applyAlignment="1" applyProtection="1">
      <alignment horizontal="center" vertical="center" wrapText="1"/>
      <protection locked="0"/>
    </xf>
    <xf numFmtId="0" fontId="7" fillId="0" borderId="5" xfId="2" applyFont="1" applyFill="1" applyBorder="1" applyAlignment="1">
      <alignment horizontal="left" vertical="top" wrapText="1"/>
    </xf>
    <xf numFmtId="0" fontId="73" fillId="0" borderId="1" xfId="1" applyFont="1" applyFill="1" applyBorder="1" applyAlignment="1">
      <alignment horizontal="center" vertical="center" wrapText="1"/>
    </xf>
    <xf numFmtId="0" fontId="73" fillId="0" borderId="2" xfId="1" applyFont="1" applyFill="1" applyBorder="1" applyAlignment="1">
      <alignment horizontal="center" vertical="center" wrapText="1"/>
    </xf>
    <xf numFmtId="0" fontId="73" fillId="0" borderId="3" xfId="1" applyFont="1" applyFill="1" applyBorder="1" applyAlignment="1">
      <alignment horizontal="center" vertical="center" wrapText="1"/>
    </xf>
  </cellXfs>
  <cellStyles count="89">
    <cellStyle name="20% - Accent1" xfId="38"/>
    <cellStyle name="20% - Accent1 2" xfId="5"/>
    <cellStyle name="20% - Accent2" xfId="39"/>
    <cellStyle name="20% - Accent2 2" xfId="6"/>
    <cellStyle name="20% - Accent3" xfId="40"/>
    <cellStyle name="20% - Accent3 2" xfId="7"/>
    <cellStyle name="20% - Accent4" xfId="41"/>
    <cellStyle name="20% - Accent4 2" xfId="8"/>
    <cellStyle name="20% - Accent5" xfId="42"/>
    <cellStyle name="20% - Accent5 2" xfId="9"/>
    <cellStyle name="20% - Accent6" xfId="43"/>
    <cellStyle name="20% - Accent6 2" xfId="10"/>
    <cellStyle name="40% - Accent1" xfId="44"/>
    <cellStyle name="40% - Accent1 2" xfId="11"/>
    <cellStyle name="40% - Accent2" xfId="45"/>
    <cellStyle name="40% - Accent2 2" xfId="12"/>
    <cellStyle name="40% - Accent3" xfId="46"/>
    <cellStyle name="40% - Accent3 2" xfId="13"/>
    <cellStyle name="40% - Accent4" xfId="47"/>
    <cellStyle name="40% - Accent4 2" xfId="14"/>
    <cellStyle name="40% - Accent5" xfId="48"/>
    <cellStyle name="40% - Accent5 2" xfId="15"/>
    <cellStyle name="40% - Accent6" xfId="49"/>
    <cellStyle name="40% - Accent6 2" xfId="16"/>
    <cellStyle name="60% - Accent1" xfId="50"/>
    <cellStyle name="60% - Accent1 2" xfId="17"/>
    <cellStyle name="60% - Accent2" xfId="51"/>
    <cellStyle name="60% - Accent2 2" xfId="18"/>
    <cellStyle name="60% - Accent3" xfId="52"/>
    <cellStyle name="60% - Accent3 2" xfId="19"/>
    <cellStyle name="60% - Accent4" xfId="53"/>
    <cellStyle name="60% - Accent4 2" xfId="20"/>
    <cellStyle name="60% - Accent5" xfId="54"/>
    <cellStyle name="60% - Accent5 2" xfId="21"/>
    <cellStyle name="60% - Accent6" xfId="55"/>
    <cellStyle name="60% - Accent6 2" xfId="22"/>
    <cellStyle name="Accent1" xfId="56"/>
    <cellStyle name="Accent1 2" xfId="23"/>
    <cellStyle name="Accent2" xfId="57"/>
    <cellStyle name="Accent2 2" xfId="24"/>
    <cellStyle name="Accent3" xfId="58"/>
    <cellStyle name="Accent3 2" xfId="25"/>
    <cellStyle name="Accent4" xfId="59"/>
    <cellStyle name="Accent4 2" xfId="26"/>
    <cellStyle name="Accent5" xfId="60"/>
    <cellStyle name="Accent5 2" xfId="27"/>
    <cellStyle name="Accent6" xfId="61"/>
    <cellStyle name="Accent6 2" xfId="28"/>
    <cellStyle name="Bad" xfId="62"/>
    <cellStyle name="Bad 2" xfId="29"/>
    <cellStyle name="Calculation" xfId="63"/>
    <cellStyle name="Calculation 2" xfId="30"/>
    <cellStyle name="Check Cell" xfId="64"/>
    <cellStyle name="Check Cell 2" xfId="31"/>
    <cellStyle name="Explanatory Text" xfId="65"/>
    <cellStyle name="Followed Hyperlink" xfId="85"/>
    <cellStyle name="Good" xfId="66"/>
    <cellStyle name="Good 2" xfId="82"/>
    <cellStyle name="Heading 1" xfId="67"/>
    <cellStyle name="Heading 2" xfId="68"/>
    <cellStyle name="Heading 3" xfId="69"/>
    <cellStyle name="Heading 4" xfId="70"/>
    <cellStyle name="Hyperlink" xfId="86"/>
    <cellStyle name="Hipersaitas 2" xfId="88"/>
    <cellStyle name="Input" xfId="71"/>
    <cellStyle name="Input 2" xfId="32"/>
    <cellStyle name="Įprastas" xfId="0" builtinId="0"/>
    <cellStyle name="Įprastas 2" xfId="3"/>
    <cellStyle name="Įprastas 2 2" xfId="87"/>
    <cellStyle name="Įprastas 3" xfId="79"/>
    <cellStyle name="Įprastas 4" xfId="81"/>
    <cellStyle name="Įprastas 5" xfId="84"/>
    <cellStyle name="Linked Cell" xfId="72"/>
    <cellStyle name="Linked Cell 2" xfId="33"/>
    <cellStyle name="Neutral" xfId="73"/>
    <cellStyle name="Neutral 2" xfId="34"/>
    <cellStyle name="Normal 2" xfId="4"/>
    <cellStyle name="Normal 2 2" xfId="80"/>
    <cellStyle name="Normal 3" xfId="37"/>
    <cellStyle name="Normal_1.1. tikslas" xfId="2"/>
    <cellStyle name="Note" xfId="74"/>
    <cellStyle name="Note 2" xfId="35"/>
    <cellStyle name="Output" xfId="75"/>
    <cellStyle name="Output 2" xfId="83"/>
    <cellStyle name="Paprastas_Lapas1" xfId="1"/>
    <cellStyle name="Paprastas_Lapas1 2" xfId="36"/>
    <cellStyle name="Title" xfId="76"/>
    <cellStyle name="Total" xfId="77"/>
    <cellStyle name="Warning Text" xfId="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zoomScaleNormal="100" zoomScaleSheetLayoutView="25" zoomScalePageLayoutView="55" workbookViewId="0">
      <selection activeCell="H18" sqref="H18"/>
    </sheetView>
  </sheetViews>
  <sheetFormatPr defaultRowHeight="12.75"/>
  <cols>
    <col min="1" max="1" width="8.7109375" style="2" customWidth="1"/>
    <col min="2" max="2" width="14.7109375" style="2" customWidth="1"/>
    <col min="3" max="3" width="38.7109375" style="2" customWidth="1"/>
    <col min="4" max="4" width="8.7109375" style="2" customWidth="1"/>
    <col min="5" max="6" width="15.7109375" style="2" customWidth="1"/>
    <col min="7" max="7" width="12.7109375" style="2" customWidth="1"/>
    <col min="8" max="8" width="40.7109375" style="2" customWidth="1"/>
    <col min="9" max="9" width="9.140625" style="2" hidden="1" customWidth="1"/>
    <col min="10" max="10" width="6.85546875" style="2" hidden="1" customWidth="1"/>
    <col min="11" max="11" width="40.7109375" style="2" customWidth="1"/>
    <col min="12" max="12" width="10.7109375" style="2" customWidth="1"/>
    <col min="13" max="13" width="12.140625" style="391" customWidth="1"/>
    <col min="14" max="15" width="9.140625" style="2"/>
    <col min="16" max="16" width="4.7109375" style="2" customWidth="1"/>
    <col min="17" max="256" width="9.140625" style="2"/>
    <col min="257" max="257" width="5.85546875" style="2" customWidth="1"/>
    <col min="258" max="258" width="14.85546875" style="2" customWidth="1"/>
    <col min="259" max="259" width="21.7109375" style="2" customWidth="1"/>
    <col min="260" max="260" width="8.7109375" style="2" customWidth="1"/>
    <col min="261" max="261" width="13.42578125" style="2" customWidth="1"/>
    <col min="262" max="262" width="12.140625" style="2" customWidth="1"/>
    <col min="263" max="263" width="11.5703125" style="2" customWidth="1"/>
    <col min="264" max="264" width="16.85546875" style="2" customWidth="1"/>
    <col min="265" max="266" width="0" style="2" hidden="1" customWidth="1"/>
    <col min="267" max="267" width="30.5703125" style="2" customWidth="1"/>
    <col min="268" max="268" width="10.5703125" style="2" customWidth="1"/>
    <col min="269" max="512" width="9.140625" style="2"/>
    <col min="513" max="513" width="5.85546875" style="2" customWidth="1"/>
    <col min="514" max="514" width="14.85546875" style="2" customWidth="1"/>
    <col min="515" max="515" width="21.7109375" style="2" customWidth="1"/>
    <col min="516" max="516" width="8.7109375" style="2" customWidth="1"/>
    <col min="517" max="517" width="13.42578125" style="2" customWidth="1"/>
    <col min="518" max="518" width="12.140625" style="2" customWidth="1"/>
    <col min="519" max="519" width="11.5703125" style="2" customWidth="1"/>
    <col min="520" max="520" width="16.85546875" style="2" customWidth="1"/>
    <col min="521" max="522" width="0" style="2" hidden="1" customWidth="1"/>
    <col min="523" max="523" width="30.5703125" style="2" customWidth="1"/>
    <col min="524" max="524" width="10.5703125" style="2" customWidth="1"/>
    <col min="525" max="768" width="9.140625" style="2"/>
    <col min="769" max="769" width="5.85546875" style="2" customWidth="1"/>
    <col min="770" max="770" width="14.85546875" style="2" customWidth="1"/>
    <col min="771" max="771" width="21.7109375" style="2" customWidth="1"/>
    <col min="772" max="772" width="8.7109375" style="2" customWidth="1"/>
    <col min="773" max="773" width="13.42578125" style="2" customWidth="1"/>
    <col min="774" max="774" width="12.140625" style="2" customWidth="1"/>
    <col min="775" max="775" width="11.5703125" style="2" customWidth="1"/>
    <col min="776" max="776" width="16.85546875" style="2" customWidth="1"/>
    <col min="777" max="778" width="0" style="2" hidden="1" customWidth="1"/>
    <col min="779" max="779" width="30.5703125" style="2" customWidth="1"/>
    <col min="780" max="780" width="10.5703125" style="2" customWidth="1"/>
    <col min="781" max="1024" width="9.140625" style="2"/>
    <col min="1025" max="1025" width="5.85546875" style="2" customWidth="1"/>
    <col min="1026" max="1026" width="14.85546875" style="2" customWidth="1"/>
    <col min="1027" max="1027" width="21.7109375" style="2" customWidth="1"/>
    <col min="1028" max="1028" width="8.7109375" style="2" customWidth="1"/>
    <col min="1029" max="1029" width="13.42578125" style="2" customWidth="1"/>
    <col min="1030" max="1030" width="12.140625" style="2" customWidth="1"/>
    <col min="1031" max="1031" width="11.5703125" style="2" customWidth="1"/>
    <col min="1032" max="1032" width="16.85546875" style="2" customWidth="1"/>
    <col min="1033" max="1034" width="0" style="2" hidden="1" customWidth="1"/>
    <col min="1035" max="1035" width="30.5703125" style="2" customWidth="1"/>
    <col min="1036" max="1036" width="10.5703125" style="2" customWidth="1"/>
    <col min="1037" max="1280" width="9.140625" style="2"/>
    <col min="1281" max="1281" width="5.85546875" style="2" customWidth="1"/>
    <col min="1282" max="1282" width="14.85546875" style="2" customWidth="1"/>
    <col min="1283" max="1283" width="21.7109375" style="2" customWidth="1"/>
    <col min="1284" max="1284" width="8.7109375" style="2" customWidth="1"/>
    <col min="1285" max="1285" width="13.42578125" style="2" customWidth="1"/>
    <col min="1286" max="1286" width="12.140625" style="2" customWidth="1"/>
    <col min="1287" max="1287" width="11.5703125" style="2" customWidth="1"/>
    <col min="1288" max="1288" width="16.85546875" style="2" customWidth="1"/>
    <col min="1289" max="1290" width="0" style="2" hidden="1" customWidth="1"/>
    <col min="1291" max="1291" width="30.5703125" style="2" customWidth="1"/>
    <col min="1292" max="1292" width="10.5703125" style="2" customWidth="1"/>
    <col min="1293" max="1536" width="9.140625" style="2"/>
    <col min="1537" max="1537" width="5.85546875" style="2" customWidth="1"/>
    <col min="1538" max="1538" width="14.85546875" style="2" customWidth="1"/>
    <col min="1539" max="1539" width="21.7109375" style="2" customWidth="1"/>
    <col min="1540" max="1540" width="8.7109375" style="2" customWidth="1"/>
    <col min="1541" max="1541" width="13.42578125" style="2" customWidth="1"/>
    <col min="1542" max="1542" width="12.140625" style="2" customWidth="1"/>
    <col min="1543" max="1543" width="11.5703125" style="2" customWidth="1"/>
    <col min="1544" max="1544" width="16.85546875" style="2" customWidth="1"/>
    <col min="1545" max="1546" width="0" style="2" hidden="1" customWidth="1"/>
    <col min="1547" max="1547" width="30.5703125" style="2" customWidth="1"/>
    <col min="1548" max="1548" width="10.5703125" style="2" customWidth="1"/>
    <col min="1549" max="1792" width="9.140625" style="2"/>
    <col min="1793" max="1793" width="5.85546875" style="2" customWidth="1"/>
    <col min="1794" max="1794" width="14.85546875" style="2" customWidth="1"/>
    <col min="1795" max="1795" width="21.7109375" style="2" customWidth="1"/>
    <col min="1796" max="1796" width="8.7109375" style="2" customWidth="1"/>
    <col min="1797" max="1797" width="13.42578125" style="2" customWidth="1"/>
    <col min="1798" max="1798" width="12.140625" style="2" customWidth="1"/>
    <col min="1799" max="1799" width="11.5703125" style="2" customWidth="1"/>
    <col min="1800" max="1800" width="16.85546875" style="2" customWidth="1"/>
    <col min="1801" max="1802" width="0" style="2" hidden="1" customWidth="1"/>
    <col min="1803" max="1803" width="30.5703125" style="2" customWidth="1"/>
    <col min="1804" max="1804" width="10.5703125" style="2" customWidth="1"/>
    <col min="1805" max="2048" width="9.140625" style="2"/>
    <col min="2049" max="2049" width="5.85546875" style="2" customWidth="1"/>
    <col min="2050" max="2050" width="14.85546875" style="2" customWidth="1"/>
    <col min="2051" max="2051" width="21.7109375" style="2" customWidth="1"/>
    <col min="2052" max="2052" width="8.7109375" style="2" customWidth="1"/>
    <col min="2053" max="2053" width="13.42578125" style="2" customWidth="1"/>
    <col min="2054" max="2054" width="12.140625" style="2" customWidth="1"/>
    <col min="2055" max="2055" width="11.5703125" style="2" customWidth="1"/>
    <col min="2056" max="2056" width="16.85546875" style="2" customWidth="1"/>
    <col min="2057" max="2058" width="0" style="2" hidden="1" customWidth="1"/>
    <col min="2059" max="2059" width="30.5703125" style="2" customWidth="1"/>
    <col min="2060" max="2060" width="10.5703125" style="2" customWidth="1"/>
    <col min="2061" max="2304" width="9.140625" style="2"/>
    <col min="2305" max="2305" width="5.85546875" style="2" customWidth="1"/>
    <col min="2306" max="2306" width="14.85546875" style="2" customWidth="1"/>
    <col min="2307" max="2307" width="21.7109375" style="2" customWidth="1"/>
    <col min="2308" max="2308" width="8.7109375" style="2" customWidth="1"/>
    <col min="2309" max="2309" width="13.42578125" style="2" customWidth="1"/>
    <col min="2310" max="2310" width="12.140625" style="2" customWidth="1"/>
    <col min="2311" max="2311" width="11.5703125" style="2" customWidth="1"/>
    <col min="2312" max="2312" width="16.85546875" style="2" customWidth="1"/>
    <col min="2313" max="2314" width="0" style="2" hidden="1" customWidth="1"/>
    <col min="2315" max="2315" width="30.5703125" style="2" customWidth="1"/>
    <col min="2316" max="2316" width="10.5703125" style="2" customWidth="1"/>
    <col min="2317" max="2560" width="9.140625" style="2"/>
    <col min="2561" max="2561" width="5.85546875" style="2" customWidth="1"/>
    <col min="2562" max="2562" width="14.85546875" style="2" customWidth="1"/>
    <col min="2563" max="2563" width="21.7109375" style="2" customWidth="1"/>
    <col min="2564" max="2564" width="8.7109375" style="2" customWidth="1"/>
    <col min="2565" max="2565" width="13.42578125" style="2" customWidth="1"/>
    <col min="2566" max="2566" width="12.140625" style="2" customWidth="1"/>
    <col min="2567" max="2567" width="11.5703125" style="2" customWidth="1"/>
    <col min="2568" max="2568" width="16.85546875" style="2" customWidth="1"/>
    <col min="2569" max="2570" width="0" style="2" hidden="1" customWidth="1"/>
    <col min="2571" max="2571" width="30.5703125" style="2" customWidth="1"/>
    <col min="2572" max="2572" width="10.5703125" style="2" customWidth="1"/>
    <col min="2573" max="2816" width="9.140625" style="2"/>
    <col min="2817" max="2817" width="5.85546875" style="2" customWidth="1"/>
    <col min="2818" max="2818" width="14.85546875" style="2" customWidth="1"/>
    <col min="2819" max="2819" width="21.7109375" style="2" customWidth="1"/>
    <col min="2820" max="2820" width="8.7109375" style="2" customWidth="1"/>
    <col min="2821" max="2821" width="13.42578125" style="2" customWidth="1"/>
    <col min="2822" max="2822" width="12.140625" style="2" customWidth="1"/>
    <col min="2823" max="2823" width="11.5703125" style="2" customWidth="1"/>
    <col min="2824" max="2824" width="16.85546875" style="2" customWidth="1"/>
    <col min="2825" max="2826" width="0" style="2" hidden="1" customWidth="1"/>
    <col min="2827" max="2827" width="30.5703125" style="2" customWidth="1"/>
    <col min="2828" max="2828" width="10.5703125" style="2" customWidth="1"/>
    <col min="2829" max="3072" width="9.140625" style="2"/>
    <col min="3073" max="3073" width="5.85546875" style="2" customWidth="1"/>
    <col min="3074" max="3074" width="14.85546875" style="2" customWidth="1"/>
    <col min="3075" max="3075" width="21.7109375" style="2" customWidth="1"/>
    <col min="3076" max="3076" width="8.7109375" style="2" customWidth="1"/>
    <col min="3077" max="3077" width="13.42578125" style="2" customWidth="1"/>
    <col min="3078" max="3078" width="12.140625" style="2" customWidth="1"/>
    <col min="3079" max="3079" width="11.5703125" style="2" customWidth="1"/>
    <col min="3080" max="3080" width="16.85546875" style="2" customWidth="1"/>
    <col min="3081" max="3082" width="0" style="2" hidden="1" customWidth="1"/>
    <col min="3083" max="3083" width="30.5703125" style="2" customWidth="1"/>
    <col min="3084" max="3084" width="10.5703125" style="2" customWidth="1"/>
    <col min="3085" max="3328" width="9.140625" style="2"/>
    <col min="3329" max="3329" width="5.85546875" style="2" customWidth="1"/>
    <col min="3330" max="3330" width="14.85546875" style="2" customWidth="1"/>
    <col min="3331" max="3331" width="21.7109375" style="2" customWidth="1"/>
    <col min="3332" max="3332" width="8.7109375" style="2" customWidth="1"/>
    <col min="3333" max="3333" width="13.42578125" style="2" customWidth="1"/>
    <col min="3334" max="3334" width="12.140625" style="2" customWidth="1"/>
    <col min="3335" max="3335" width="11.5703125" style="2" customWidth="1"/>
    <col min="3336" max="3336" width="16.85546875" style="2" customWidth="1"/>
    <col min="3337" max="3338" width="0" style="2" hidden="1" customWidth="1"/>
    <col min="3339" max="3339" width="30.5703125" style="2" customWidth="1"/>
    <col min="3340" max="3340" width="10.5703125" style="2" customWidth="1"/>
    <col min="3341" max="3584" width="9.140625" style="2"/>
    <col min="3585" max="3585" width="5.85546875" style="2" customWidth="1"/>
    <col min="3586" max="3586" width="14.85546875" style="2" customWidth="1"/>
    <col min="3587" max="3587" width="21.7109375" style="2" customWidth="1"/>
    <col min="3588" max="3588" width="8.7109375" style="2" customWidth="1"/>
    <col min="3589" max="3589" width="13.42578125" style="2" customWidth="1"/>
    <col min="3590" max="3590" width="12.140625" style="2" customWidth="1"/>
    <col min="3591" max="3591" width="11.5703125" style="2" customWidth="1"/>
    <col min="3592" max="3592" width="16.85546875" style="2" customWidth="1"/>
    <col min="3593" max="3594" width="0" style="2" hidden="1" customWidth="1"/>
    <col min="3595" max="3595" width="30.5703125" style="2" customWidth="1"/>
    <col min="3596" max="3596" width="10.5703125" style="2" customWidth="1"/>
    <col min="3597" max="3840" width="9.140625" style="2"/>
    <col min="3841" max="3841" width="5.85546875" style="2" customWidth="1"/>
    <col min="3842" max="3842" width="14.85546875" style="2" customWidth="1"/>
    <col min="3843" max="3843" width="21.7109375" style="2" customWidth="1"/>
    <col min="3844" max="3844" width="8.7109375" style="2" customWidth="1"/>
    <col min="3845" max="3845" width="13.42578125" style="2" customWidth="1"/>
    <col min="3846" max="3846" width="12.140625" style="2" customWidth="1"/>
    <col min="3847" max="3847" width="11.5703125" style="2" customWidth="1"/>
    <col min="3848" max="3848" width="16.85546875" style="2" customWidth="1"/>
    <col min="3849" max="3850" width="0" style="2" hidden="1" customWidth="1"/>
    <col min="3851" max="3851" width="30.5703125" style="2" customWidth="1"/>
    <col min="3852" max="3852" width="10.5703125" style="2" customWidth="1"/>
    <col min="3853" max="4096" width="9.140625" style="2"/>
    <col min="4097" max="4097" width="5.85546875" style="2" customWidth="1"/>
    <col min="4098" max="4098" width="14.85546875" style="2" customWidth="1"/>
    <col min="4099" max="4099" width="21.7109375" style="2" customWidth="1"/>
    <col min="4100" max="4100" width="8.7109375" style="2" customWidth="1"/>
    <col min="4101" max="4101" width="13.42578125" style="2" customWidth="1"/>
    <col min="4102" max="4102" width="12.140625" style="2" customWidth="1"/>
    <col min="4103" max="4103" width="11.5703125" style="2" customWidth="1"/>
    <col min="4104" max="4104" width="16.85546875" style="2" customWidth="1"/>
    <col min="4105" max="4106" width="0" style="2" hidden="1" customWidth="1"/>
    <col min="4107" max="4107" width="30.5703125" style="2" customWidth="1"/>
    <col min="4108" max="4108" width="10.5703125" style="2" customWidth="1"/>
    <col min="4109" max="4352" width="9.140625" style="2"/>
    <col min="4353" max="4353" width="5.85546875" style="2" customWidth="1"/>
    <col min="4354" max="4354" width="14.85546875" style="2" customWidth="1"/>
    <col min="4355" max="4355" width="21.7109375" style="2" customWidth="1"/>
    <col min="4356" max="4356" width="8.7109375" style="2" customWidth="1"/>
    <col min="4357" max="4357" width="13.42578125" style="2" customWidth="1"/>
    <col min="4358" max="4358" width="12.140625" style="2" customWidth="1"/>
    <col min="4359" max="4359" width="11.5703125" style="2" customWidth="1"/>
    <col min="4360" max="4360" width="16.85546875" style="2" customWidth="1"/>
    <col min="4361" max="4362" width="0" style="2" hidden="1" customWidth="1"/>
    <col min="4363" max="4363" width="30.5703125" style="2" customWidth="1"/>
    <col min="4364" max="4364" width="10.5703125" style="2" customWidth="1"/>
    <col min="4365" max="4608" width="9.140625" style="2"/>
    <col min="4609" max="4609" width="5.85546875" style="2" customWidth="1"/>
    <col min="4610" max="4610" width="14.85546875" style="2" customWidth="1"/>
    <col min="4611" max="4611" width="21.7109375" style="2" customWidth="1"/>
    <col min="4612" max="4612" width="8.7109375" style="2" customWidth="1"/>
    <col min="4613" max="4613" width="13.42578125" style="2" customWidth="1"/>
    <col min="4614" max="4614" width="12.140625" style="2" customWidth="1"/>
    <col min="4615" max="4615" width="11.5703125" style="2" customWidth="1"/>
    <col min="4616" max="4616" width="16.85546875" style="2" customWidth="1"/>
    <col min="4617" max="4618" width="0" style="2" hidden="1" customWidth="1"/>
    <col min="4619" max="4619" width="30.5703125" style="2" customWidth="1"/>
    <col min="4620" max="4620" width="10.5703125" style="2" customWidth="1"/>
    <col min="4621" max="4864" width="9.140625" style="2"/>
    <col min="4865" max="4865" width="5.85546875" style="2" customWidth="1"/>
    <col min="4866" max="4866" width="14.85546875" style="2" customWidth="1"/>
    <col min="4867" max="4867" width="21.7109375" style="2" customWidth="1"/>
    <col min="4868" max="4868" width="8.7109375" style="2" customWidth="1"/>
    <col min="4869" max="4869" width="13.42578125" style="2" customWidth="1"/>
    <col min="4870" max="4870" width="12.140625" style="2" customWidth="1"/>
    <col min="4871" max="4871" width="11.5703125" style="2" customWidth="1"/>
    <col min="4872" max="4872" width="16.85546875" style="2" customWidth="1"/>
    <col min="4873" max="4874" width="0" style="2" hidden="1" customWidth="1"/>
    <col min="4875" max="4875" width="30.5703125" style="2" customWidth="1"/>
    <col min="4876" max="4876" width="10.5703125" style="2" customWidth="1"/>
    <col min="4877" max="5120" width="9.140625" style="2"/>
    <col min="5121" max="5121" width="5.85546875" style="2" customWidth="1"/>
    <col min="5122" max="5122" width="14.85546875" style="2" customWidth="1"/>
    <col min="5123" max="5123" width="21.7109375" style="2" customWidth="1"/>
    <col min="5124" max="5124" width="8.7109375" style="2" customWidth="1"/>
    <col min="5125" max="5125" width="13.42578125" style="2" customWidth="1"/>
    <col min="5126" max="5126" width="12.140625" style="2" customWidth="1"/>
    <col min="5127" max="5127" width="11.5703125" style="2" customWidth="1"/>
    <col min="5128" max="5128" width="16.85546875" style="2" customWidth="1"/>
    <col min="5129" max="5130" width="0" style="2" hidden="1" customWidth="1"/>
    <col min="5131" max="5131" width="30.5703125" style="2" customWidth="1"/>
    <col min="5132" max="5132" width="10.5703125" style="2" customWidth="1"/>
    <col min="5133" max="5376" width="9.140625" style="2"/>
    <col min="5377" max="5377" width="5.85546875" style="2" customWidth="1"/>
    <col min="5378" max="5378" width="14.85546875" style="2" customWidth="1"/>
    <col min="5379" max="5379" width="21.7109375" style="2" customWidth="1"/>
    <col min="5380" max="5380" width="8.7109375" style="2" customWidth="1"/>
    <col min="5381" max="5381" width="13.42578125" style="2" customWidth="1"/>
    <col min="5382" max="5382" width="12.140625" style="2" customWidth="1"/>
    <col min="5383" max="5383" width="11.5703125" style="2" customWidth="1"/>
    <col min="5384" max="5384" width="16.85546875" style="2" customWidth="1"/>
    <col min="5385" max="5386" width="0" style="2" hidden="1" customWidth="1"/>
    <col min="5387" max="5387" width="30.5703125" style="2" customWidth="1"/>
    <col min="5388" max="5388" width="10.5703125" style="2" customWidth="1"/>
    <col min="5389" max="5632" width="9.140625" style="2"/>
    <col min="5633" max="5633" width="5.85546875" style="2" customWidth="1"/>
    <col min="5634" max="5634" width="14.85546875" style="2" customWidth="1"/>
    <col min="5635" max="5635" width="21.7109375" style="2" customWidth="1"/>
    <col min="5636" max="5636" width="8.7109375" style="2" customWidth="1"/>
    <col min="5637" max="5637" width="13.42578125" style="2" customWidth="1"/>
    <col min="5638" max="5638" width="12.140625" style="2" customWidth="1"/>
    <col min="5639" max="5639" width="11.5703125" style="2" customWidth="1"/>
    <col min="5640" max="5640" width="16.85546875" style="2" customWidth="1"/>
    <col min="5641" max="5642" width="0" style="2" hidden="1" customWidth="1"/>
    <col min="5643" max="5643" width="30.5703125" style="2" customWidth="1"/>
    <col min="5644" max="5644" width="10.5703125" style="2" customWidth="1"/>
    <col min="5645" max="5888" width="9.140625" style="2"/>
    <col min="5889" max="5889" width="5.85546875" style="2" customWidth="1"/>
    <col min="5890" max="5890" width="14.85546875" style="2" customWidth="1"/>
    <col min="5891" max="5891" width="21.7109375" style="2" customWidth="1"/>
    <col min="5892" max="5892" width="8.7109375" style="2" customWidth="1"/>
    <col min="5893" max="5893" width="13.42578125" style="2" customWidth="1"/>
    <col min="5894" max="5894" width="12.140625" style="2" customWidth="1"/>
    <col min="5895" max="5895" width="11.5703125" style="2" customWidth="1"/>
    <col min="5896" max="5896" width="16.85546875" style="2" customWidth="1"/>
    <col min="5897" max="5898" width="0" style="2" hidden="1" customWidth="1"/>
    <col min="5899" max="5899" width="30.5703125" style="2" customWidth="1"/>
    <col min="5900" max="5900" width="10.5703125" style="2" customWidth="1"/>
    <col min="5901" max="6144" width="9.140625" style="2"/>
    <col min="6145" max="6145" width="5.85546875" style="2" customWidth="1"/>
    <col min="6146" max="6146" width="14.85546875" style="2" customWidth="1"/>
    <col min="6147" max="6147" width="21.7109375" style="2" customWidth="1"/>
    <col min="6148" max="6148" width="8.7109375" style="2" customWidth="1"/>
    <col min="6149" max="6149" width="13.42578125" style="2" customWidth="1"/>
    <col min="6150" max="6150" width="12.140625" style="2" customWidth="1"/>
    <col min="6151" max="6151" width="11.5703125" style="2" customWidth="1"/>
    <col min="6152" max="6152" width="16.85546875" style="2" customWidth="1"/>
    <col min="6153" max="6154" width="0" style="2" hidden="1" customWidth="1"/>
    <col min="6155" max="6155" width="30.5703125" style="2" customWidth="1"/>
    <col min="6156" max="6156" width="10.5703125" style="2" customWidth="1"/>
    <col min="6157" max="6400" width="9.140625" style="2"/>
    <col min="6401" max="6401" width="5.85546875" style="2" customWidth="1"/>
    <col min="6402" max="6402" width="14.85546875" style="2" customWidth="1"/>
    <col min="6403" max="6403" width="21.7109375" style="2" customWidth="1"/>
    <col min="6404" max="6404" width="8.7109375" style="2" customWidth="1"/>
    <col min="6405" max="6405" width="13.42578125" style="2" customWidth="1"/>
    <col min="6406" max="6406" width="12.140625" style="2" customWidth="1"/>
    <col min="6407" max="6407" width="11.5703125" style="2" customWidth="1"/>
    <col min="6408" max="6408" width="16.85546875" style="2" customWidth="1"/>
    <col min="6409" max="6410" width="0" style="2" hidden="1" customWidth="1"/>
    <col min="6411" max="6411" width="30.5703125" style="2" customWidth="1"/>
    <col min="6412" max="6412" width="10.5703125" style="2" customWidth="1"/>
    <col min="6413" max="6656" width="9.140625" style="2"/>
    <col min="6657" max="6657" width="5.85546875" style="2" customWidth="1"/>
    <col min="6658" max="6658" width="14.85546875" style="2" customWidth="1"/>
    <col min="6659" max="6659" width="21.7109375" style="2" customWidth="1"/>
    <col min="6660" max="6660" width="8.7109375" style="2" customWidth="1"/>
    <col min="6661" max="6661" width="13.42578125" style="2" customWidth="1"/>
    <col min="6662" max="6662" width="12.140625" style="2" customWidth="1"/>
    <col min="6663" max="6663" width="11.5703125" style="2" customWidth="1"/>
    <col min="6664" max="6664" width="16.85546875" style="2" customWidth="1"/>
    <col min="6665" max="6666" width="0" style="2" hidden="1" customWidth="1"/>
    <col min="6667" max="6667" width="30.5703125" style="2" customWidth="1"/>
    <col min="6668" max="6668" width="10.5703125" style="2" customWidth="1"/>
    <col min="6669" max="6912" width="9.140625" style="2"/>
    <col min="6913" max="6913" width="5.85546875" style="2" customWidth="1"/>
    <col min="6914" max="6914" width="14.85546875" style="2" customWidth="1"/>
    <col min="6915" max="6915" width="21.7109375" style="2" customWidth="1"/>
    <col min="6916" max="6916" width="8.7109375" style="2" customWidth="1"/>
    <col min="6917" max="6917" width="13.42578125" style="2" customWidth="1"/>
    <col min="6918" max="6918" width="12.140625" style="2" customWidth="1"/>
    <col min="6919" max="6919" width="11.5703125" style="2" customWidth="1"/>
    <col min="6920" max="6920" width="16.85546875" style="2" customWidth="1"/>
    <col min="6921" max="6922" width="0" style="2" hidden="1" customWidth="1"/>
    <col min="6923" max="6923" width="30.5703125" style="2" customWidth="1"/>
    <col min="6924" max="6924" width="10.5703125" style="2" customWidth="1"/>
    <col min="6925" max="7168" width="9.140625" style="2"/>
    <col min="7169" max="7169" width="5.85546875" style="2" customWidth="1"/>
    <col min="7170" max="7170" width="14.85546875" style="2" customWidth="1"/>
    <col min="7171" max="7171" width="21.7109375" style="2" customWidth="1"/>
    <col min="7172" max="7172" width="8.7109375" style="2" customWidth="1"/>
    <col min="7173" max="7173" width="13.42578125" style="2" customWidth="1"/>
    <col min="7174" max="7174" width="12.140625" style="2" customWidth="1"/>
    <col min="7175" max="7175" width="11.5703125" style="2" customWidth="1"/>
    <col min="7176" max="7176" width="16.85546875" style="2" customWidth="1"/>
    <col min="7177" max="7178" width="0" style="2" hidden="1" customWidth="1"/>
    <col min="7179" max="7179" width="30.5703125" style="2" customWidth="1"/>
    <col min="7180" max="7180" width="10.5703125" style="2" customWidth="1"/>
    <col min="7181" max="7424" width="9.140625" style="2"/>
    <col min="7425" max="7425" width="5.85546875" style="2" customWidth="1"/>
    <col min="7426" max="7426" width="14.85546875" style="2" customWidth="1"/>
    <col min="7427" max="7427" width="21.7109375" style="2" customWidth="1"/>
    <col min="7428" max="7428" width="8.7109375" style="2" customWidth="1"/>
    <col min="7429" max="7429" width="13.42578125" style="2" customWidth="1"/>
    <col min="7430" max="7430" width="12.140625" style="2" customWidth="1"/>
    <col min="7431" max="7431" width="11.5703125" style="2" customWidth="1"/>
    <col min="7432" max="7432" width="16.85546875" style="2" customWidth="1"/>
    <col min="7433" max="7434" width="0" style="2" hidden="1" customWidth="1"/>
    <col min="7435" max="7435" width="30.5703125" style="2" customWidth="1"/>
    <col min="7436" max="7436" width="10.5703125" style="2" customWidth="1"/>
    <col min="7437" max="7680" width="9.140625" style="2"/>
    <col min="7681" max="7681" width="5.85546875" style="2" customWidth="1"/>
    <col min="7682" max="7682" width="14.85546875" style="2" customWidth="1"/>
    <col min="7683" max="7683" width="21.7109375" style="2" customWidth="1"/>
    <col min="7684" max="7684" width="8.7109375" style="2" customWidth="1"/>
    <col min="7685" max="7685" width="13.42578125" style="2" customWidth="1"/>
    <col min="7686" max="7686" width="12.140625" style="2" customWidth="1"/>
    <col min="7687" max="7687" width="11.5703125" style="2" customWidth="1"/>
    <col min="7688" max="7688" width="16.85546875" style="2" customWidth="1"/>
    <col min="7689" max="7690" width="0" style="2" hidden="1" customWidth="1"/>
    <col min="7691" max="7691" width="30.5703125" style="2" customWidth="1"/>
    <col min="7692" max="7692" width="10.5703125" style="2" customWidth="1"/>
    <col min="7693" max="7936" width="9.140625" style="2"/>
    <col min="7937" max="7937" width="5.85546875" style="2" customWidth="1"/>
    <col min="7938" max="7938" width="14.85546875" style="2" customWidth="1"/>
    <col min="7939" max="7939" width="21.7109375" style="2" customWidth="1"/>
    <col min="7940" max="7940" width="8.7109375" style="2" customWidth="1"/>
    <col min="7941" max="7941" width="13.42578125" style="2" customWidth="1"/>
    <col min="7942" max="7942" width="12.140625" style="2" customWidth="1"/>
    <col min="7943" max="7943" width="11.5703125" style="2" customWidth="1"/>
    <col min="7944" max="7944" width="16.85546875" style="2" customWidth="1"/>
    <col min="7945" max="7946" width="0" style="2" hidden="1" customWidth="1"/>
    <col min="7947" max="7947" width="30.5703125" style="2" customWidth="1"/>
    <col min="7948" max="7948" width="10.5703125" style="2" customWidth="1"/>
    <col min="7949" max="8192" width="9.140625" style="2"/>
    <col min="8193" max="8193" width="5.85546875" style="2" customWidth="1"/>
    <col min="8194" max="8194" width="14.85546875" style="2" customWidth="1"/>
    <col min="8195" max="8195" width="21.7109375" style="2" customWidth="1"/>
    <col min="8196" max="8196" width="8.7109375" style="2" customWidth="1"/>
    <col min="8197" max="8197" width="13.42578125" style="2" customWidth="1"/>
    <col min="8198" max="8198" width="12.140625" style="2" customWidth="1"/>
    <col min="8199" max="8199" width="11.5703125" style="2" customWidth="1"/>
    <col min="8200" max="8200" width="16.85546875" style="2" customWidth="1"/>
    <col min="8201" max="8202" width="0" style="2" hidden="1" customWidth="1"/>
    <col min="8203" max="8203" width="30.5703125" style="2" customWidth="1"/>
    <col min="8204" max="8204" width="10.5703125" style="2" customWidth="1"/>
    <col min="8205" max="8448" width="9.140625" style="2"/>
    <col min="8449" max="8449" width="5.85546875" style="2" customWidth="1"/>
    <col min="8450" max="8450" width="14.85546875" style="2" customWidth="1"/>
    <col min="8451" max="8451" width="21.7109375" style="2" customWidth="1"/>
    <col min="8452" max="8452" width="8.7109375" style="2" customWidth="1"/>
    <col min="8453" max="8453" width="13.42578125" style="2" customWidth="1"/>
    <col min="8454" max="8454" width="12.140625" style="2" customWidth="1"/>
    <col min="8455" max="8455" width="11.5703125" style="2" customWidth="1"/>
    <col min="8456" max="8456" width="16.85546875" style="2" customWidth="1"/>
    <col min="8457" max="8458" width="0" style="2" hidden="1" customWidth="1"/>
    <col min="8459" max="8459" width="30.5703125" style="2" customWidth="1"/>
    <col min="8460" max="8460" width="10.5703125" style="2" customWidth="1"/>
    <col min="8461" max="8704" width="9.140625" style="2"/>
    <col min="8705" max="8705" width="5.85546875" style="2" customWidth="1"/>
    <col min="8706" max="8706" width="14.85546875" style="2" customWidth="1"/>
    <col min="8707" max="8707" width="21.7109375" style="2" customWidth="1"/>
    <col min="8708" max="8708" width="8.7109375" style="2" customWidth="1"/>
    <col min="8709" max="8709" width="13.42578125" style="2" customWidth="1"/>
    <col min="8710" max="8710" width="12.140625" style="2" customWidth="1"/>
    <col min="8711" max="8711" width="11.5703125" style="2" customWidth="1"/>
    <col min="8712" max="8712" width="16.85546875" style="2" customWidth="1"/>
    <col min="8713" max="8714" width="0" style="2" hidden="1" customWidth="1"/>
    <col min="8715" max="8715" width="30.5703125" style="2" customWidth="1"/>
    <col min="8716" max="8716" width="10.5703125" style="2" customWidth="1"/>
    <col min="8717" max="8960" width="9.140625" style="2"/>
    <col min="8961" max="8961" width="5.85546875" style="2" customWidth="1"/>
    <col min="8962" max="8962" width="14.85546875" style="2" customWidth="1"/>
    <col min="8963" max="8963" width="21.7109375" style="2" customWidth="1"/>
    <col min="8964" max="8964" width="8.7109375" style="2" customWidth="1"/>
    <col min="8965" max="8965" width="13.42578125" style="2" customWidth="1"/>
    <col min="8966" max="8966" width="12.140625" style="2" customWidth="1"/>
    <col min="8967" max="8967" width="11.5703125" style="2" customWidth="1"/>
    <col min="8968" max="8968" width="16.85546875" style="2" customWidth="1"/>
    <col min="8969" max="8970" width="0" style="2" hidden="1" customWidth="1"/>
    <col min="8971" max="8971" width="30.5703125" style="2" customWidth="1"/>
    <col min="8972" max="8972" width="10.5703125" style="2" customWidth="1"/>
    <col min="8973" max="9216" width="9.140625" style="2"/>
    <col min="9217" max="9217" width="5.85546875" style="2" customWidth="1"/>
    <col min="9218" max="9218" width="14.85546875" style="2" customWidth="1"/>
    <col min="9219" max="9219" width="21.7109375" style="2" customWidth="1"/>
    <col min="9220" max="9220" width="8.7109375" style="2" customWidth="1"/>
    <col min="9221" max="9221" width="13.42578125" style="2" customWidth="1"/>
    <col min="9222" max="9222" width="12.140625" style="2" customWidth="1"/>
    <col min="9223" max="9223" width="11.5703125" style="2" customWidth="1"/>
    <col min="9224" max="9224" width="16.85546875" style="2" customWidth="1"/>
    <col min="9225" max="9226" width="0" style="2" hidden="1" customWidth="1"/>
    <col min="9227" max="9227" width="30.5703125" style="2" customWidth="1"/>
    <col min="9228" max="9228" width="10.5703125" style="2" customWidth="1"/>
    <col min="9229" max="9472" width="9.140625" style="2"/>
    <col min="9473" max="9473" width="5.85546875" style="2" customWidth="1"/>
    <col min="9474" max="9474" width="14.85546875" style="2" customWidth="1"/>
    <col min="9475" max="9475" width="21.7109375" style="2" customWidth="1"/>
    <col min="9476" max="9476" width="8.7109375" style="2" customWidth="1"/>
    <col min="9477" max="9477" width="13.42578125" style="2" customWidth="1"/>
    <col min="9478" max="9478" width="12.140625" style="2" customWidth="1"/>
    <col min="9479" max="9479" width="11.5703125" style="2" customWidth="1"/>
    <col min="9480" max="9480" width="16.85546875" style="2" customWidth="1"/>
    <col min="9481" max="9482" width="0" style="2" hidden="1" customWidth="1"/>
    <col min="9483" max="9483" width="30.5703125" style="2" customWidth="1"/>
    <col min="9484" max="9484" width="10.5703125" style="2" customWidth="1"/>
    <col min="9485" max="9728" width="9.140625" style="2"/>
    <col min="9729" max="9729" width="5.85546875" style="2" customWidth="1"/>
    <col min="9730" max="9730" width="14.85546875" style="2" customWidth="1"/>
    <col min="9731" max="9731" width="21.7109375" style="2" customWidth="1"/>
    <col min="9732" max="9732" width="8.7109375" style="2" customWidth="1"/>
    <col min="9733" max="9733" width="13.42578125" style="2" customWidth="1"/>
    <col min="9734" max="9734" width="12.140625" style="2" customWidth="1"/>
    <col min="9735" max="9735" width="11.5703125" style="2" customWidth="1"/>
    <col min="9736" max="9736" width="16.85546875" style="2" customWidth="1"/>
    <col min="9737" max="9738" width="0" style="2" hidden="1" customWidth="1"/>
    <col min="9739" max="9739" width="30.5703125" style="2" customWidth="1"/>
    <col min="9740" max="9740" width="10.5703125" style="2" customWidth="1"/>
    <col min="9741" max="9984" width="9.140625" style="2"/>
    <col min="9985" max="9985" width="5.85546875" style="2" customWidth="1"/>
    <col min="9986" max="9986" width="14.85546875" style="2" customWidth="1"/>
    <col min="9987" max="9987" width="21.7109375" style="2" customWidth="1"/>
    <col min="9988" max="9988" width="8.7109375" style="2" customWidth="1"/>
    <col min="9989" max="9989" width="13.42578125" style="2" customWidth="1"/>
    <col min="9990" max="9990" width="12.140625" style="2" customWidth="1"/>
    <col min="9991" max="9991" width="11.5703125" style="2" customWidth="1"/>
    <col min="9992" max="9992" width="16.85546875" style="2" customWidth="1"/>
    <col min="9993" max="9994" width="0" style="2" hidden="1" customWidth="1"/>
    <col min="9995" max="9995" width="30.5703125" style="2" customWidth="1"/>
    <col min="9996" max="9996" width="10.5703125" style="2" customWidth="1"/>
    <col min="9997" max="10240" width="9.140625" style="2"/>
    <col min="10241" max="10241" width="5.85546875" style="2" customWidth="1"/>
    <col min="10242" max="10242" width="14.85546875" style="2" customWidth="1"/>
    <col min="10243" max="10243" width="21.7109375" style="2" customWidth="1"/>
    <col min="10244" max="10244" width="8.7109375" style="2" customWidth="1"/>
    <col min="10245" max="10245" width="13.42578125" style="2" customWidth="1"/>
    <col min="10246" max="10246" width="12.140625" style="2" customWidth="1"/>
    <col min="10247" max="10247" width="11.5703125" style="2" customWidth="1"/>
    <col min="10248" max="10248" width="16.85546875" style="2" customWidth="1"/>
    <col min="10249" max="10250" width="0" style="2" hidden="1" customWidth="1"/>
    <col min="10251" max="10251" width="30.5703125" style="2" customWidth="1"/>
    <col min="10252" max="10252" width="10.5703125" style="2" customWidth="1"/>
    <col min="10253" max="10496" width="9.140625" style="2"/>
    <col min="10497" max="10497" width="5.85546875" style="2" customWidth="1"/>
    <col min="10498" max="10498" width="14.85546875" style="2" customWidth="1"/>
    <col min="10499" max="10499" width="21.7109375" style="2" customWidth="1"/>
    <col min="10500" max="10500" width="8.7109375" style="2" customWidth="1"/>
    <col min="10501" max="10501" width="13.42578125" style="2" customWidth="1"/>
    <col min="10502" max="10502" width="12.140625" style="2" customWidth="1"/>
    <col min="10503" max="10503" width="11.5703125" style="2" customWidth="1"/>
    <col min="10504" max="10504" width="16.85546875" style="2" customWidth="1"/>
    <col min="10505" max="10506" width="0" style="2" hidden="1" customWidth="1"/>
    <col min="10507" max="10507" width="30.5703125" style="2" customWidth="1"/>
    <col min="10508" max="10508" width="10.5703125" style="2" customWidth="1"/>
    <col min="10509" max="10752" width="9.140625" style="2"/>
    <col min="10753" max="10753" width="5.85546875" style="2" customWidth="1"/>
    <col min="10754" max="10754" width="14.85546875" style="2" customWidth="1"/>
    <col min="10755" max="10755" width="21.7109375" style="2" customWidth="1"/>
    <col min="10756" max="10756" width="8.7109375" style="2" customWidth="1"/>
    <col min="10757" max="10757" width="13.42578125" style="2" customWidth="1"/>
    <col min="10758" max="10758" width="12.140625" style="2" customWidth="1"/>
    <col min="10759" max="10759" width="11.5703125" style="2" customWidth="1"/>
    <col min="10760" max="10760" width="16.85546875" style="2" customWidth="1"/>
    <col min="10761" max="10762" width="0" style="2" hidden="1" customWidth="1"/>
    <col min="10763" max="10763" width="30.5703125" style="2" customWidth="1"/>
    <col min="10764" max="10764" width="10.5703125" style="2" customWidth="1"/>
    <col min="10765" max="11008" width="9.140625" style="2"/>
    <col min="11009" max="11009" width="5.85546875" style="2" customWidth="1"/>
    <col min="11010" max="11010" width="14.85546875" style="2" customWidth="1"/>
    <col min="11011" max="11011" width="21.7109375" style="2" customWidth="1"/>
    <col min="11012" max="11012" width="8.7109375" style="2" customWidth="1"/>
    <col min="11013" max="11013" width="13.42578125" style="2" customWidth="1"/>
    <col min="11014" max="11014" width="12.140625" style="2" customWidth="1"/>
    <col min="11015" max="11015" width="11.5703125" style="2" customWidth="1"/>
    <col min="11016" max="11016" width="16.85546875" style="2" customWidth="1"/>
    <col min="11017" max="11018" width="0" style="2" hidden="1" customWidth="1"/>
    <col min="11019" max="11019" width="30.5703125" style="2" customWidth="1"/>
    <col min="11020" max="11020" width="10.5703125" style="2" customWidth="1"/>
    <col min="11021" max="11264" width="9.140625" style="2"/>
    <col min="11265" max="11265" width="5.85546875" style="2" customWidth="1"/>
    <col min="11266" max="11266" width="14.85546875" style="2" customWidth="1"/>
    <col min="11267" max="11267" width="21.7109375" style="2" customWidth="1"/>
    <col min="11268" max="11268" width="8.7109375" style="2" customWidth="1"/>
    <col min="11269" max="11269" width="13.42578125" style="2" customWidth="1"/>
    <col min="11270" max="11270" width="12.140625" style="2" customWidth="1"/>
    <col min="11271" max="11271" width="11.5703125" style="2" customWidth="1"/>
    <col min="11272" max="11272" width="16.85546875" style="2" customWidth="1"/>
    <col min="11273" max="11274" width="0" style="2" hidden="1" customWidth="1"/>
    <col min="11275" max="11275" width="30.5703125" style="2" customWidth="1"/>
    <col min="11276" max="11276" width="10.5703125" style="2" customWidth="1"/>
    <col min="11277" max="11520" width="9.140625" style="2"/>
    <col min="11521" max="11521" width="5.85546875" style="2" customWidth="1"/>
    <col min="11522" max="11522" width="14.85546875" style="2" customWidth="1"/>
    <col min="11523" max="11523" width="21.7109375" style="2" customWidth="1"/>
    <col min="11524" max="11524" width="8.7109375" style="2" customWidth="1"/>
    <col min="11525" max="11525" width="13.42578125" style="2" customWidth="1"/>
    <col min="11526" max="11526" width="12.140625" style="2" customWidth="1"/>
    <col min="11527" max="11527" width="11.5703125" style="2" customWidth="1"/>
    <col min="11528" max="11528" width="16.85546875" style="2" customWidth="1"/>
    <col min="11529" max="11530" width="0" style="2" hidden="1" customWidth="1"/>
    <col min="11531" max="11531" width="30.5703125" style="2" customWidth="1"/>
    <col min="11532" max="11532" width="10.5703125" style="2" customWidth="1"/>
    <col min="11533" max="11776" width="9.140625" style="2"/>
    <col min="11777" max="11777" width="5.85546875" style="2" customWidth="1"/>
    <col min="11778" max="11778" width="14.85546875" style="2" customWidth="1"/>
    <col min="11779" max="11779" width="21.7109375" style="2" customWidth="1"/>
    <col min="11780" max="11780" width="8.7109375" style="2" customWidth="1"/>
    <col min="11781" max="11781" width="13.42578125" style="2" customWidth="1"/>
    <col min="11782" max="11782" width="12.140625" style="2" customWidth="1"/>
    <col min="11783" max="11783" width="11.5703125" style="2" customWidth="1"/>
    <col min="11784" max="11784" width="16.85546875" style="2" customWidth="1"/>
    <col min="11785" max="11786" width="0" style="2" hidden="1" customWidth="1"/>
    <col min="11787" max="11787" width="30.5703125" style="2" customWidth="1"/>
    <col min="11788" max="11788" width="10.5703125" style="2" customWidth="1"/>
    <col min="11789" max="12032" width="9.140625" style="2"/>
    <col min="12033" max="12033" width="5.85546875" style="2" customWidth="1"/>
    <col min="12034" max="12034" width="14.85546875" style="2" customWidth="1"/>
    <col min="12035" max="12035" width="21.7109375" style="2" customWidth="1"/>
    <col min="12036" max="12036" width="8.7109375" style="2" customWidth="1"/>
    <col min="12037" max="12037" width="13.42578125" style="2" customWidth="1"/>
    <col min="12038" max="12038" width="12.140625" style="2" customWidth="1"/>
    <col min="12039" max="12039" width="11.5703125" style="2" customWidth="1"/>
    <col min="12040" max="12040" width="16.85546875" style="2" customWidth="1"/>
    <col min="12041" max="12042" width="0" style="2" hidden="1" customWidth="1"/>
    <col min="12043" max="12043" width="30.5703125" style="2" customWidth="1"/>
    <col min="12044" max="12044" width="10.5703125" style="2" customWidth="1"/>
    <col min="12045" max="12288" width="9.140625" style="2"/>
    <col min="12289" max="12289" width="5.85546875" style="2" customWidth="1"/>
    <col min="12290" max="12290" width="14.85546875" style="2" customWidth="1"/>
    <col min="12291" max="12291" width="21.7109375" style="2" customWidth="1"/>
    <col min="12292" max="12292" width="8.7109375" style="2" customWidth="1"/>
    <col min="12293" max="12293" width="13.42578125" style="2" customWidth="1"/>
    <col min="12294" max="12294" width="12.140625" style="2" customWidth="1"/>
    <col min="12295" max="12295" width="11.5703125" style="2" customWidth="1"/>
    <col min="12296" max="12296" width="16.85546875" style="2" customWidth="1"/>
    <col min="12297" max="12298" width="0" style="2" hidden="1" customWidth="1"/>
    <col min="12299" max="12299" width="30.5703125" style="2" customWidth="1"/>
    <col min="12300" max="12300" width="10.5703125" style="2" customWidth="1"/>
    <col min="12301" max="12544" width="9.140625" style="2"/>
    <col min="12545" max="12545" width="5.85546875" style="2" customWidth="1"/>
    <col min="12546" max="12546" width="14.85546875" style="2" customWidth="1"/>
    <col min="12547" max="12547" width="21.7109375" style="2" customWidth="1"/>
    <col min="12548" max="12548" width="8.7109375" style="2" customWidth="1"/>
    <col min="12549" max="12549" width="13.42578125" style="2" customWidth="1"/>
    <col min="12550" max="12550" width="12.140625" style="2" customWidth="1"/>
    <col min="12551" max="12551" width="11.5703125" style="2" customWidth="1"/>
    <col min="12552" max="12552" width="16.85546875" style="2" customWidth="1"/>
    <col min="12553" max="12554" width="0" style="2" hidden="1" customWidth="1"/>
    <col min="12555" max="12555" width="30.5703125" style="2" customWidth="1"/>
    <col min="12556" max="12556" width="10.5703125" style="2" customWidth="1"/>
    <col min="12557" max="12800" width="9.140625" style="2"/>
    <col min="12801" max="12801" width="5.85546875" style="2" customWidth="1"/>
    <col min="12802" max="12802" width="14.85546875" style="2" customWidth="1"/>
    <col min="12803" max="12803" width="21.7109375" style="2" customWidth="1"/>
    <col min="12804" max="12804" width="8.7109375" style="2" customWidth="1"/>
    <col min="12805" max="12805" width="13.42578125" style="2" customWidth="1"/>
    <col min="12806" max="12806" width="12.140625" style="2" customWidth="1"/>
    <col min="12807" max="12807" width="11.5703125" style="2" customWidth="1"/>
    <col min="12808" max="12808" width="16.85546875" style="2" customWidth="1"/>
    <col min="12809" max="12810" width="0" style="2" hidden="1" customWidth="1"/>
    <col min="12811" max="12811" width="30.5703125" style="2" customWidth="1"/>
    <col min="12812" max="12812" width="10.5703125" style="2" customWidth="1"/>
    <col min="12813" max="13056" width="9.140625" style="2"/>
    <col min="13057" max="13057" width="5.85546875" style="2" customWidth="1"/>
    <col min="13058" max="13058" width="14.85546875" style="2" customWidth="1"/>
    <col min="13059" max="13059" width="21.7109375" style="2" customWidth="1"/>
    <col min="13060" max="13060" width="8.7109375" style="2" customWidth="1"/>
    <col min="13061" max="13061" width="13.42578125" style="2" customWidth="1"/>
    <col min="13062" max="13062" width="12.140625" style="2" customWidth="1"/>
    <col min="13063" max="13063" width="11.5703125" style="2" customWidth="1"/>
    <col min="13064" max="13064" width="16.85546875" style="2" customWidth="1"/>
    <col min="13065" max="13066" width="0" style="2" hidden="1" customWidth="1"/>
    <col min="13067" max="13067" width="30.5703125" style="2" customWidth="1"/>
    <col min="13068" max="13068" width="10.5703125" style="2" customWidth="1"/>
    <col min="13069" max="13312" width="9.140625" style="2"/>
    <col min="13313" max="13313" width="5.85546875" style="2" customWidth="1"/>
    <col min="13314" max="13314" width="14.85546875" style="2" customWidth="1"/>
    <col min="13315" max="13315" width="21.7109375" style="2" customWidth="1"/>
    <col min="13316" max="13316" width="8.7109375" style="2" customWidth="1"/>
    <col min="13317" max="13317" width="13.42578125" style="2" customWidth="1"/>
    <col min="13318" max="13318" width="12.140625" style="2" customWidth="1"/>
    <col min="13319" max="13319" width="11.5703125" style="2" customWidth="1"/>
    <col min="13320" max="13320" width="16.85546875" style="2" customWidth="1"/>
    <col min="13321" max="13322" width="0" style="2" hidden="1" customWidth="1"/>
    <col min="13323" max="13323" width="30.5703125" style="2" customWidth="1"/>
    <col min="13324" max="13324" width="10.5703125" style="2" customWidth="1"/>
    <col min="13325" max="13568" width="9.140625" style="2"/>
    <col min="13569" max="13569" width="5.85546875" style="2" customWidth="1"/>
    <col min="13570" max="13570" width="14.85546875" style="2" customWidth="1"/>
    <col min="13571" max="13571" width="21.7109375" style="2" customWidth="1"/>
    <col min="13572" max="13572" width="8.7109375" style="2" customWidth="1"/>
    <col min="13573" max="13573" width="13.42578125" style="2" customWidth="1"/>
    <col min="13574" max="13574" width="12.140625" style="2" customWidth="1"/>
    <col min="13575" max="13575" width="11.5703125" style="2" customWidth="1"/>
    <col min="13576" max="13576" width="16.85546875" style="2" customWidth="1"/>
    <col min="13577" max="13578" width="0" style="2" hidden="1" customWidth="1"/>
    <col min="13579" max="13579" width="30.5703125" style="2" customWidth="1"/>
    <col min="13580" max="13580" width="10.5703125" style="2" customWidth="1"/>
    <col min="13581" max="13824" width="9.140625" style="2"/>
    <col min="13825" max="13825" width="5.85546875" style="2" customWidth="1"/>
    <col min="13826" max="13826" width="14.85546875" style="2" customWidth="1"/>
    <col min="13827" max="13827" width="21.7109375" style="2" customWidth="1"/>
    <col min="13828" max="13828" width="8.7109375" style="2" customWidth="1"/>
    <col min="13829" max="13829" width="13.42578125" style="2" customWidth="1"/>
    <col min="13830" max="13830" width="12.140625" style="2" customWidth="1"/>
    <col min="13831" max="13831" width="11.5703125" style="2" customWidth="1"/>
    <col min="13832" max="13832" width="16.85546875" style="2" customWidth="1"/>
    <col min="13833" max="13834" width="0" style="2" hidden="1" customWidth="1"/>
    <col min="13835" max="13835" width="30.5703125" style="2" customWidth="1"/>
    <col min="13836" max="13836" width="10.5703125" style="2" customWidth="1"/>
    <col min="13837" max="14080" width="9.140625" style="2"/>
    <col min="14081" max="14081" width="5.85546875" style="2" customWidth="1"/>
    <col min="14082" max="14082" width="14.85546875" style="2" customWidth="1"/>
    <col min="14083" max="14083" width="21.7109375" style="2" customWidth="1"/>
    <col min="14084" max="14084" width="8.7109375" style="2" customWidth="1"/>
    <col min="14085" max="14085" width="13.42578125" style="2" customWidth="1"/>
    <col min="14086" max="14086" width="12.140625" style="2" customWidth="1"/>
    <col min="14087" max="14087" width="11.5703125" style="2" customWidth="1"/>
    <col min="14088" max="14088" width="16.85546875" style="2" customWidth="1"/>
    <col min="14089" max="14090" width="0" style="2" hidden="1" customWidth="1"/>
    <col min="14091" max="14091" width="30.5703125" style="2" customWidth="1"/>
    <col min="14092" max="14092" width="10.5703125" style="2" customWidth="1"/>
    <col min="14093" max="14336" width="9.140625" style="2"/>
    <col min="14337" max="14337" width="5.85546875" style="2" customWidth="1"/>
    <col min="14338" max="14338" width="14.85546875" style="2" customWidth="1"/>
    <col min="14339" max="14339" width="21.7109375" style="2" customWidth="1"/>
    <col min="14340" max="14340" width="8.7109375" style="2" customWidth="1"/>
    <col min="14341" max="14341" width="13.42578125" style="2" customWidth="1"/>
    <col min="14342" max="14342" width="12.140625" style="2" customWidth="1"/>
    <col min="14343" max="14343" width="11.5703125" style="2" customWidth="1"/>
    <col min="14344" max="14344" width="16.85546875" style="2" customWidth="1"/>
    <col min="14345" max="14346" width="0" style="2" hidden="1" customWidth="1"/>
    <col min="14347" max="14347" width="30.5703125" style="2" customWidth="1"/>
    <col min="14348" max="14348" width="10.5703125" style="2" customWidth="1"/>
    <col min="14349" max="14592" width="9.140625" style="2"/>
    <col min="14593" max="14593" width="5.85546875" style="2" customWidth="1"/>
    <col min="14594" max="14594" width="14.85546875" style="2" customWidth="1"/>
    <col min="14595" max="14595" width="21.7109375" style="2" customWidth="1"/>
    <col min="14596" max="14596" width="8.7109375" style="2" customWidth="1"/>
    <col min="14597" max="14597" width="13.42578125" style="2" customWidth="1"/>
    <col min="14598" max="14598" width="12.140625" style="2" customWidth="1"/>
    <col min="14599" max="14599" width="11.5703125" style="2" customWidth="1"/>
    <col min="14600" max="14600" width="16.85546875" style="2" customWidth="1"/>
    <col min="14601" max="14602" width="0" style="2" hidden="1" customWidth="1"/>
    <col min="14603" max="14603" width="30.5703125" style="2" customWidth="1"/>
    <col min="14604" max="14604" width="10.5703125" style="2" customWidth="1"/>
    <col min="14605" max="14848" width="9.140625" style="2"/>
    <col min="14849" max="14849" width="5.85546875" style="2" customWidth="1"/>
    <col min="14850" max="14850" width="14.85546875" style="2" customWidth="1"/>
    <col min="14851" max="14851" width="21.7109375" style="2" customWidth="1"/>
    <col min="14852" max="14852" width="8.7109375" style="2" customWidth="1"/>
    <col min="14853" max="14853" width="13.42578125" style="2" customWidth="1"/>
    <col min="14854" max="14854" width="12.140625" style="2" customWidth="1"/>
    <col min="14855" max="14855" width="11.5703125" style="2" customWidth="1"/>
    <col min="14856" max="14856" width="16.85546875" style="2" customWidth="1"/>
    <col min="14857" max="14858" width="0" style="2" hidden="1" customWidth="1"/>
    <col min="14859" max="14859" width="30.5703125" style="2" customWidth="1"/>
    <col min="14860" max="14860" width="10.5703125" style="2" customWidth="1"/>
    <col min="14861" max="15104" width="9.140625" style="2"/>
    <col min="15105" max="15105" width="5.85546875" style="2" customWidth="1"/>
    <col min="15106" max="15106" width="14.85546875" style="2" customWidth="1"/>
    <col min="15107" max="15107" width="21.7109375" style="2" customWidth="1"/>
    <col min="15108" max="15108" width="8.7109375" style="2" customWidth="1"/>
    <col min="15109" max="15109" width="13.42578125" style="2" customWidth="1"/>
    <col min="15110" max="15110" width="12.140625" style="2" customWidth="1"/>
    <col min="15111" max="15111" width="11.5703125" style="2" customWidth="1"/>
    <col min="15112" max="15112" width="16.85546875" style="2" customWidth="1"/>
    <col min="15113" max="15114" width="0" style="2" hidden="1" customWidth="1"/>
    <col min="15115" max="15115" width="30.5703125" style="2" customWidth="1"/>
    <col min="15116" max="15116" width="10.5703125" style="2" customWidth="1"/>
    <col min="15117" max="15360" width="9.140625" style="2"/>
    <col min="15361" max="15361" width="5.85546875" style="2" customWidth="1"/>
    <col min="15362" max="15362" width="14.85546875" style="2" customWidth="1"/>
    <col min="15363" max="15363" width="21.7109375" style="2" customWidth="1"/>
    <col min="15364" max="15364" width="8.7109375" style="2" customWidth="1"/>
    <col min="15365" max="15365" width="13.42578125" style="2" customWidth="1"/>
    <col min="15366" max="15366" width="12.140625" style="2" customWidth="1"/>
    <col min="15367" max="15367" width="11.5703125" style="2" customWidth="1"/>
    <col min="15368" max="15368" width="16.85546875" style="2" customWidth="1"/>
    <col min="15369" max="15370" width="0" style="2" hidden="1" customWidth="1"/>
    <col min="15371" max="15371" width="30.5703125" style="2" customWidth="1"/>
    <col min="15372" max="15372" width="10.5703125" style="2" customWidth="1"/>
    <col min="15373" max="15616" width="9.140625" style="2"/>
    <col min="15617" max="15617" width="5.85546875" style="2" customWidth="1"/>
    <col min="15618" max="15618" width="14.85546875" style="2" customWidth="1"/>
    <col min="15619" max="15619" width="21.7109375" style="2" customWidth="1"/>
    <col min="15620" max="15620" width="8.7109375" style="2" customWidth="1"/>
    <col min="15621" max="15621" width="13.42578125" style="2" customWidth="1"/>
    <col min="15622" max="15622" width="12.140625" style="2" customWidth="1"/>
    <col min="15623" max="15623" width="11.5703125" style="2" customWidth="1"/>
    <col min="15624" max="15624" width="16.85546875" style="2" customWidth="1"/>
    <col min="15625" max="15626" width="0" style="2" hidden="1" customWidth="1"/>
    <col min="15627" max="15627" width="30.5703125" style="2" customWidth="1"/>
    <col min="15628" max="15628" width="10.5703125" style="2" customWidth="1"/>
    <col min="15629" max="15872" width="9.140625" style="2"/>
    <col min="15873" max="15873" width="5.85546875" style="2" customWidth="1"/>
    <col min="15874" max="15874" width="14.85546875" style="2" customWidth="1"/>
    <col min="15875" max="15875" width="21.7109375" style="2" customWidth="1"/>
    <col min="15876" max="15876" width="8.7109375" style="2" customWidth="1"/>
    <col min="15877" max="15877" width="13.42578125" style="2" customWidth="1"/>
    <col min="15878" max="15878" width="12.140625" style="2" customWidth="1"/>
    <col min="15879" max="15879" width="11.5703125" style="2" customWidth="1"/>
    <col min="15880" max="15880" width="16.85546875" style="2" customWidth="1"/>
    <col min="15881" max="15882" width="0" style="2" hidden="1" customWidth="1"/>
    <col min="15883" max="15883" width="30.5703125" style="2" customWidth="1"/>
    <col min="15884" max="15884" width="10.5703125" style="2" customWidth="1"/>
    <col min="15885" max="16128" width="9.140625" style="2"/>
    <col min="16129" max="16129" width="5.85546875" style="2" customWidth="1"/>
    <col min="16130" max="16130" width="14.85546875" style="2" customWidth="1"/>
    <col min="16131" max="16131" width="21.7109375" style="2" customWidth="1"/>
    <col min="16132" max="16132" width="8.7109375" style="2" customWidth="1"/>
    <col min="16133" max="16133" width="13.42578125" style="2" customWidth="1"/>
    <col min="16134" max="16134" width="12.140625" style="2" customWidth="1"/>
    <col min="16135" max="16135" width="11.5703125" style="2" customWidth="1"/>
    <col min="16136" max="16136" width="16.85546875" style="2" customWidth="1"/>
    <col min="16137" max="16138" width="0" style="2" hidden="1" customWidth="1"/>
    <col min="16139" max="16139" width="30.5703125" style="2" customWidth="1"/>
    <col min="16140" max="16140" width="10.5703125" style="2" customWidth="1"/>
    <col min="16141" max="16384" width="9.140625" style="2"/>
  </cols>
  <sheetData>
    <row r="1" spans="1:13" ht="15" customHeight="1">
      <c r="K1" s="166" t="s">
        <v>902</v>
      </c>
    </row>
    <row r="2" spans="1:13" ht="15" customHeight="1">
      <c r="K2" s="438" t="s">
        <v>903</v>
      </c>
    </row>
    <row r="3" spans="1:13" ht="15" customHeight="1">
      <c r="K3" s="438" t="s">
        <v>1307</v>
      </c>
    </row>
    <row r="4" spans="1:13" ht="15" customHeight="1">
      <c r="K4" s="438" t="s">
        <v>1308</v>
      </c>
    </row>
    <row r="5" spans="1:13" s="167" customFormat="1" ht="15" customHeight="1">
      <c r="A5" s="168" t="s">
        <v>0</v>
      </c>
      <c r="B5" s="169"/>
      <c r="C5" s="169"/>
      <c r="D5" s="169"/>
      <c r="E5" s="169"/>
      <c r="F5" s="84" t="s">
        <v>904</v>
      </c>
      <c r="H5" s="170"/>
      <c r="I5" s="170"/>
      <c r="J5" s="170"/>
      <c r="K5" s="170"/>
      <c r="L5" s="170"/>
      <c r="M5" s="392"/>
    </row>
    <row r="6" spans="1:13" ht="39.950000000000003" customHeight="1">
      <c r="A6" s="716" t="s">
        <v>1</v>
      </c>
      <c r="B6" s="716" t="s">
        <v>2</v>
      </c>
      <c r="C6" s="716" t="s">
        <v>178</v>
      </c>
      <c r="D6" s="716" t="s">
        <v>62</v>
      </c>
      <c r="E6" s="716" t="s">
        <v>4</v>
      </c>
      <c r="F6" s="716"/>
      <c r="G6" s="716" t="s">
        <v>5</v>
      </c>
      <c r="H6" s="713" t="s">
        <v>6</v>
      </c>
      <c r="I6" s="713" t="s">
        <v>7</v>
      </c>
      <c r="J6" s="713"/>
      <c r="K6" s="714" t="s">
        <v>8</v>
      </c>
      <c r="L6" s="713" t="s">
        <v>9</v>
      </c>
      <c r="M6" s="389"/>
    </row>
    <row r="7" spans="1:13" ht="39.950000000000003" customHeight="1">
      <c r="A7" s="716"/>
      <c r="B7" s="716"/>
      <c r="C7" s="716"/>
      <c r="D7" s="716"/>
      <c r="E7" s="485" t="s">
        <v>10</v>
      </c>
      <c r="F7" s="485" t="s">
        <v>11</v>
      </c>
      <c r="G7" s="716"/>
      <c r="H7" s="713"/>
      <c r="I7" s="486" t="s">
        <v>12</v>
      </c>
      <c r="J7" s="486" t="s">
        <v>13</v>
      </c>
      <c r="K7" s="715"/>
      <c r="L7" s="713"/>
      <c r="M7" s="389"/>
    </row>
    <row r="8" spans="1:13" ht="15" customHeight="1">
      <c r="A8" s="487">
        <v>1</v>
      </c>
      <c r="B8" s="487">
        <v>2</v>
      </c>
      <c r="C8" s="488" t="s">
        <v>14</v>
      </c>
      <c r="D8" s="487">
        <v>4</v>
      </c>
      <c r="E8" s="487">
        <v>5</v>
      </c>
      <c r="F8" s="487">
        <v>6</v>
      </c>
      <c r="G8" s="487">
        <v>7</v>
      </c>
      <c r="H8" s="489">
        <v>8</v>
      </c>
      <c r="I8" s="489">
        <v>9</v>
      </c>
      <c r="J8" s="489">
        <v>10</v>
      </c>
      <c r="K8" s="489">
        <v>9</v>
      </c>
      <c r="L8" s="489">
        <v>10</v>
      </c>
      <c r="M8" s="389"/>
    </row>
    <row r="9" spans="1:13" s="1" customFormat="1" ht="15" customHeight="1">
      <c r="A9" s="3" t="s">
        <v>15</v>
      </c>
      <c r="B9" s="8" t="s">
        <v>1195</v>
      </c>
      <c r="C9" s="4"/>
      <c r="D9" s="5"/>
      <c r="E9" s="6"/>
      <c r="F9" s="6"/>
      <c r="G9" s="6"/>
      <c r="H9" s="7"/>
      <c r="I9" s="7"/>
      <c r="J9" s="7"/>
      <c r="K9" s="7"/>
      <c r="L9" s="7"/>
      <c r="M9" s="389"/>
    </row>
    <row r="10" spans="1:13" s="1" customFormat="1" ht="15" customHeight="1">
      <c r="A10" s="3" t="s">
        <v>16</v>
      </c>
      <c r="B10" s="8" t="s">
        <v>17</v>
      </c>
      <c r="C10" s="8"/>
      <c r="D10" s="3"/>
      <c r="E10" s="9"/>
      <c r="F10" s="9"/>
      <c r="G10" s="9"/>
      <c r="H10" s="10"/>
      <c r="I10" s="10"/>
      <c r="J10" s="10"/>
      <c r="K10" s="10"/>
      <c r="L10" s="10"/>
      <c r="M10" s="389"/>
    </row>
    <row r="11" spans="1:13" ht="350.25" customHeight="1">
      <c r="A11" s="444" t="s">
        <v>18</v>
      </c>
      <c r="B11" s="445" t="s">
        <v>1074</v>
      </c>
      <c r="C11" s="445" t="s">
        <v>1075</v>
      </c>
      <c r="D11" s="444" t="s">
        <v>1000</v>
      </c>
      <c r="E11" s="444" t="s">
        <v>20</v>
      </c>
      <c r="F11" s="444"/>
      <c r="G11" s="444" t="s">
        <v>745</v>
      </c>
      <c r="H11" s="467" t="s">
        <v>1076</v>
      </c>
      <c r="I11" s="447" t="s">
        <v>21</v>
      </c>
      <c r="J11" s="447" t="s">
        <v>21</v>
      </c>
      <c r="K11" s="449" t="s">
        <v>1321</v>
      </c>
      <c r="L11" s="450" t="s">
        <v>22</v>
      </c>
      <c r="M11" s="389">
        <v>1</v>
      </c>
    </row>
    <row r="12" spans="1:13" ht="399.75" customHeight="1">
      <c r="A12" s="444" t="s">
        <v>23</v>
      </c>
      <c r="B12" s="445" t="s">
        <v>1202</v>
      </c>
      <c r="C12" s="445" t="s">
        <v>1077</v>
      </c>
      <c r="D12" s="444" t="s">
        <v>1000</v>
      </c>
      <c r="E12" s="444" t="s">
        <v>20</v>
      </c>
      <c r="F12" s="444"/>
      <c r="G12" s="444" t="s">
        <v>745</v>
      </c>
      <c r="H12" s="450" t="s">
        <v>1078</v>
      </c>
      <c r="I12" s="114" t="s">
        <v>21</v>
      </c>
      <c r="J12" s="114" t="s">
        <v>21</v>
      </c>
      <c r="K12" s="450" t="s">
        <v>1322</v>
      </c>
      <c r="L12" s="450" t="s">
        <v>22</v>
      </c>
      <c r="M12" s="389">
        <v>1</v>
      </c>
    </row>
    <row r="13" spans="1:13" ht="96.75" customHeight="1">
      <c r="A13" s="444" t="s">
        <v>25</v>
      </c>
      <c r="B13" s="445" t="s">
        <v>1079</v>
      </c>
      <c r="C13" s="445" t="s">
        <v>1080</v>
      </c>
      <c r="D13" s="444" t="s">
        <v>1000</v>
      </c>
      <c r="E13" s="444" t="s">
        <v>20</v>
      </c>
      <c r="F13" s="444"/>
      <c r="G13" s="444" t="s">
        <v>745</v>
      </c>
      <c r="H13" s="450" t="s">
        <v>1207</v>
      </c>
      <c r="I13" s="114">
        <v>0</v>
      </c>
      <c r="J13" s="114">
        <v>0</v>
      </c>
      <c r="K13" s="468" t="s">
        <v>1208</v>
      </c>
      <c r="L13" s="450" t="s">
        <v>22</v>
      </c>
      <c r="M13" s="389">
        <v>1</v>
      </c>
    </row>
    <row r="14" spans="1:13" ht="63.75" customHeight="1">
      <c r="A14" s="444" t="s">
        <v>26</v>
      </c>
      <c r="B14" s="445" t="s">
        <v>27</v>
      </c>
      <c r="C14" s="445" t="s">
        <v>28</v>
      </c>
      <c r="D14" s="444" t="s">
        <v>29</v>
      </c>
      <c r="E14" s="444" t="s">
        <v>20</v>
      </c>
      <c r="F14" s="444"/>
      <c r="G14" s="444" t="s">
        <v>745</v>
      </c>
      <c r="H14" s="449" t="s">
        <v>30</v>
      </c>
      <c r="I14" s="114" t="s">
        <v>21</v>
      </c>
      <c r="J14" s="114" t="s">
        <v>21</v>
      </c>
      <c r="K14" s="449" t="s">
        <v>1081</v>
      </c>
      <c r="L14" s="450" t="s">
        <v>22</v>
      </c>
      <c r="M14" s="389">
        <v>1</v>
      </c>
    </row>
    <row r="15" spans="1:13" ht="140.25" customHeight="1">
      <c r="A15" s="444" t="s">
        <v>31</v>
      </c>
      <c r="B15" s="445" t="s">
        <v>32</v>
      </c>
      <c r="C15" s="445" t="s">
        <v>33</v>
      </c>
      <c r="D15" s="444" t="s">
        <v>29</v>
      </c>
      <c r="E15" s="444" t="s">
        <v>20</v>
      </c>
      <c r="F15" s="444"/>
      <c r="G15" s="444" t="s">
        <v>745</v>
      </c>
      <c r="H15" s="450" t="s">
        <v>746</v>
      </c>
      <c r="I15" s="114" t="s">
        <v>21</v>
      </c>
      <c r="J15" s="114" t="s">
        <v>21</v>
      </c>
      <c r="K15" s="450" t="s">
        <v>1082</v>
      </c>
      <c r="L15" s="450" t="s">
        <v>22</v>
      </c>
      <c r="M15" s="389">
        <v>1</v>
      </c>
    </row>
    <row r="16" spans="1:13" ht="114.75" customHeight="1">
      <c r="A16" s="444" t="s">
        <v>34</v>
      </c>
      <c r="B16" s="445" t="s">
        <v>35</v>
      </c>
      <c r="C16" s="445" t="s">
        <v>615</v>
      </c>
      <c r="D16" s="444" t="s">
        <v>85</v>
      </c>
      <c r="E16" s="444" t="s">
        <v>20</v>
      </c>
      <c r="F16" s="444" t="s">
        <v>1026</v>
      </c>
      <c r="G16" s="444" t="s">
        <v>745</v>
      </c>
      <c r="H16" s="450" t="s">
        <v>1177</v>
      </c>
      <c r="I16" s="114">
        <v>22.4</v>
      </c>
      <c r="J16" s="114">
        <v>16.27</v>
      </c>
      <c r="K16" s="468" t="s">
        <v>1178</v>
      </c>
      <c r="L16" s="450" t="s">
        <v>22</v>
      </c>
      <c r="M16" s="393">
        <v>1</v>
      </c>
    </row>
    <row r="17" spans="1:14" ht="103.5" customHeight="1">
      <c r="A17" s="444" t="s">
        <v>36</v>
      </c>
      <c r="B17" s="445" t="s">
        <v>37</v>
      </c>
      <c r="C17" s="445" t="s">
        <v>38</v>
      </c>
      <c r="D17" s="444" t="s">
        <v>29</v>
      </c>
      <c r="E17" s="444" t="s">
        <v>20</v>
      </c>
      <c r="F17" s="444"/>
      <c r="G17" s="444" t="s">
        <v>745</v>
      </c>
      <c r="H17" s="450" t="s">
        <v>39</v>
      </c>
      <c r="I17" s="114" t="s">
        <v>21</v>
      </c>
      <c r="J17" s="114" t="s">
        <v>21</v>
      </c>
      <c r="K17" s="467" t="s">
        <v>1083</v>
      </c>
      <c r="L17" s="450" t="s">
        <v>22</v>
      </c>
      <c r="M17" s="389">
        <v>1</v>
      </c>
    </row>
    <row r="18" spans="1:14" ht="304.5" customHeight="1">
      <c r="A18" s="444" t="s">
        <v>40</v>
      </c>
      <c r="B18" s="445" t="s">
        <v>1084</v>
      </c>
      <c r="C18" s="445" t="s">
        <v>1085</v>
      </c>
      <c r="D18" s="444" t="s">
        <v>1000</v>
      </c>
      <c r="E18" s="444" t="s">
        <v>20</v>
      </c>
      <c r="F18" s="469" t="s">
        <v>616</v>
      </c>
      <c r="G18" s="444" t="s">
        <v>745</v>
      </c>
      <c r="H18" s="450" t="s">
        <v>1086</v>
      </c>
      <c r="I18" s="114">
        <v>156.80000000000001</v>
      </c>
      <c r="J18" s="114">
        <v>156.80000000000001</v>
      </c>
      <c r="K18" s="450" t="s">
        <v>1087</v>
      </c>
      <c r="L18" s="450" t="s">
        <v>22</v>
      </c>
      <c r="M18" s="389">
        <v>1</v>
      </c>
    </row>
    <row r="19" spans="1:14" ht="243" customHeight="1">
      <c r="A19" s="470" t="s">
        <v>1196</v>
      </c>
      <c r="B19" s="471" t="s">
        <v>617</v>
      </c>
      <c r="C19" s="472" t="s">
        <v>725</v>
      </c>
      <c r="D19" s="444" t="s">
        <v>85</v>
      </c>
      <c r="E19" s="444" t="s">
        <v>20</v>
      </c>
      <c r="F19" s="473" t="s">
        <v>1027</v>
      </c>
      <c r="G19" s="444" t="s">
        <v>756</v>
      </c>
      <c r="H19" s="450" t="s">
        <v>715</v>
      </c>
      <c r="I19" s="455"/>
      <c r="J19" s="455"/>
      <c r="K19" s="468" t="s">
        <v>763</v>
      </c>
      <c r="L19" s="450" t="s">
        <v>22</v>
      </c>
      <c r="M19" s="389">
        <v>3</v>
      </c>
      <c r="N19" s="190"/>
    </row>
    <row r="20" spans="1:14" s="164" customFormat="1" ht="72" customHeight="1">
      <c r="A20" s="470" t="s">
        <v>1197</v>
      </c>
      <c r="B20" s="471" t="s">
        <v>726</v>
      </c>
      <c r="C20" s="472" t="s">
        <v>618</v>
      </c>
      <c r="D20" s="444" t="s">
        <v>619</v>
      </c>
      <c r="E20" s="444" t="s">
        <v>20</v>
      </c>
      <c r="F20" s="473" t="s">
        <v>1027</v>
      </c>
      <c r="G20" s="444" t="s">
        <v>756</v>
      </c>
      <c r="H20" s="450" t="s">
        <v>715</v>
      </c>
      <c r="I20" s="455"/>
      <c r="J20" s="455"/>
      <c r="K20" s="468" t="s">
        <v>760</v>
      </c>
      <c r="L20" s="450" t="s">
        <v>22</v>
      </c>
      <c r="M20" s="394">
        <v>3</v>
      </c>
      <c r="N20" s="190"/>
    </row>
    <row r="21" spans="1:14" s="164" customFormat="1" ht="171.75" customHeight="1">
      <c r="A21" s="470" t="s">
        <v>1198</v>
      </c>
      <c r="B21" s="471" t="s">
        <v>620</v>
      </c>
      <c r="C21" s="472" t="s">
        <v>621</v>
      </c>
      <c r="D21" s="444" t="s">
        <v>85</v>
      </c>
      <c r="E21" s="444" t="s">
        <v>20</v>
      </c>
      <c r="F21" s="473" t="s">
        <v>1027</v>
      </c>
      <c r="G21" s="444" t="s">
        <v>756</v>
      </c>
      <c r="H21" s="450" t="s">
        <v>715</v>
      </c>
      <c r="I21" s="455"/>
      <c r="J21" s="455"/>
      <c r="K21" s="468" t="s">
        <v>761</v>
      </c>
      <c r="L21" s="450" t="s">
        <v>22</v>
      </c>
      <c r="M21" s="394">
        <v>3</v>
      </c>
      <c r="N21" s="190"/>
    </row>
    <row r="22" spans="1:14" s="164" customFormat="1" ht="106.5" customHeight="1">
      <c r="A22" s="470" t="s">
        <v>1199</v>
      </c>
      <c r="B22" s="471" t="s">
        <v>622</v>
      </c>
      <c r="C22" s="472" t="s">
        <v>623</v>
      </c>
      <c r="D22" s="444" t="s">
        <v>85</v>
      </c>
      <c r="E22" s="444" t="s">
        <v>20</v>
      </c>
      <c r="F22" s="473" t="s">
        <v>1027</v>
      </c>
      <c r="G22" s="444" t="s">
        <v>756</v>
      </c>
      <c r="H22" s="450" t="s">
        <v>715</v>
      </c>
      <c r="I22" s="455"/>
      <c r="J22" s="455"/>
      <c r="K22" s="468" t="s">
        <v>762</v>
      </c>
      <c r="L22" s="450" t="s">
        <v>22</v>
      </c>
      <c r="M22" s="394">
        <v>3</v>
      </c>
      <c r="N22" s="190"/>
    </row>
    <row r="23" spans="1:14" s="1" customFormat="1">
      <c r="A23" s="308"/>
      <c r="B23" s="309"/>
      <c r="C23" s="309"/>
      <c r="D23" s="308"/>
      <c r="E23" s="308"/>
      <c r="F23" s="308"/>
      <c r="G23" s="309"/>
      <c r="H23" s="310"/>
      <c r="I23" s="311">
        <f>SUM(I11:I18)</f>
        <v>179.20000000000002</v>
      </c>
      <c r="J23" s="311">
        <f>SUM(J11:J18)</f>
        <v>173.07000000000002</v>
      </c>
      <c r="K23" s="310"/>
      <c r="L23" s="310"/>
      <c r="M23" s="389"/>
    </row>
    <row r="24" spans="1:14" s="1" customFormat="1">
      <c r="A24" s="15" t="s">
        <v>42</v>
      </c>
      <c r="B24" s="16" t="s">
        <v>43</v>
      </c>
      <c r="C24" s="16"/>
      <c r="D24" s="15"/>
      <c r="E24" s="15"/>
      <c r="F24" s="15"/>
      <c r="G24" s="9"/>
      <c r="H24" s="10"/>
      <c r="I24" s="196"/>
      <c r="J24" s="196"/>
      <c r="K24" s="10"/>
      <c r="L24" s="10"/>
      <c r="M24" s="389"/>
    </row>
    <row r="25" spans="1:14" ht="122.25" customHeight="1">
      <c r="A25" s="444" t="s">
        <v>44</v>
      </c>
      <c r="B25" s="445" t="s">
        <v>45</v>
      </c>
      <c r="C25" s="445" t="s">
        <v>46</v>
      </c>
      <c r="D25" s="444" t="s">
        <v>29</v>
      </c>
      <c r="E25" s="444" t="s">
        <v>20</v>
      </c>
      <c r="F25" s="444" t="s">
        <v>47</v>
      </c>
      <c r="G25" s="444" t="s">
        <v>745</v>
      </c>
      <c r="H25" s="450" t="s">
        <v>1088</v>
      </c>
      <c r="I25" s="114">
        <v>337</v>
      </c>
      <c r="J25" s="114">
        <v>337</v>
      </c>
      <c r="K25" s="474" t="s">
        <v>48</v>
      </c>
      <c r="L25" s="450" t="s">
        <v>49</v>
      </c>
      <c r="M25" s="389">
        <v>1</v>
      </c>
    </row>
    <row r="26" spans="1:14" ht="264" customHeight="1">
      <c r="A26" s="444" t="s">
        <v>50</v>
      </c>
      <c r="B26" s="445" t="s">
        <v>51</v>
      </c>
      <c r="C26" s="445" t="s">
        <v>624</v>
      </c>
      <c r="D26" s="444" t="s">
        <v>29</v>
      </c>
      <c r="E26" s="444" t="s">
        <v>52</v>
      </c>
      <c r="F26" s="469" t="s">
        <v>1028</v>
      </c>
      <c r="G26" s="444" t="s">
        <v>745</v>
      </c>
      <c r="H26" s="450" t="s">
        <v>53</v>
      </c>
      <c r="I26" s="114" t="s">
        <v>21</v>
      </c>
      <c r="J26" s="114" t="s">
        <v>21</v>
      </c>
      <c r="K26" s="467" t="s">
        <v>1209</v>
      </c>
      <c r="L26" s="450" t="s">
        <v>49</v>
      </c>
      <c r="M26" s="389">
        <v>1</v>
      </c>
    </row>
    <row r="27" spans="1:14" ht="130.5" customHeight="1">
      <c r="A27" s="444" t="s">
        <v>54</v>
      </c>
      <c r="B27" s="445" t="s">
        <v>55</v>
      </c>
      <c r="C27" s="445" t="s">
        <v>625</v>
      </c>
      <c r="D27" s="444" t="s">
        <v>29</v>
      </c>
      <c r="E27" s="444" t="s">
        <v>20</v>
      </c>
      <c r="F27" s="444"/>
      <c r="G27" s="444" t="s">
        <v>745</v>
      </c>
      <c r="H27" s="450" t="s">
        <v>56</v>
      </c>
      <c r="I27" s="114">
        <v>21.1</v>
      </c>
      <c r="J27" s="114">
        <v>21.1</v>
      </c>
      <c r="K27" s="450" t="s">
        <v>1210</v>
      </c>
      <c r="L27" s="450" t="s">
        <v>49</v>
      </c>
      <c r="M27" s="389">
        <v>1</v>
      </c>
    </row>
    <row r="28" spans="1:14" s="1" customFormat="1">
      <c r="A28" s="312"/>
      <c r="B28" s="313"/>
      <c r="C28" s="313"/>
      <c r="D28" s="312"/>
      <c r="E28" s="312"/>
      <c r="F28" s="312"/>
      <c r="G28" s="309"/>
      <c r="H28" s="310"/>
      <c r="I28" s="314">
        <f>SUM(I25:I27)</f>
        <v>358.1</v>
      </c>
      <c r="J28" s="314">
        <f>SUM(J25:J27)</f>
        <v>358.1</v>
      </c>
      <c r="K28" s="310"/>
      <c r="L28" s="310"/>
      <c r="M28" s="389"/>
    </row>
    <row r="29" spans="1:14" s="1" customFormat="1" ht="13.5" customHeight="1">
      <c r="A29" s="15" t="s">
        <v>57</v>
      </c>
      <c r="B29" s="16" t="s">
        <v>58</v>
      </c>
      <c r="C29" s="16"/>
      <c r="D29" s="16"/>
      <c r="E29" s="15"/>
      <c r="F29" s="15"/>
      <c r="G29" s="8"/>
      <c r="H29" s="10"/>
      <c r="I29" s="315"/>
      <c r="J29" s="315"/>
      <c r="K29" s="10"/>
      <c r="L29" s="10"/>
      <c r="M29" s="389"/>
    </row>
    <row r="30" spans="1:14" ht="189" customHeight="1">
      <c r="A30" s="444" t="s">
        <v>59</v>
      </c>
      <c r="B30" s="471" t="s">
        <v>84</v>
      </c>
      <c r="C30" s="445" t="s">
        <v>905</v>
      </c>
      <c r="D30" s="444" t="s">
        <v>85</v>
      </c>
      <c r="E30" s="444" t="s">
        <v>60</v>
      </c>
      <c r="F30" s="444"/>
      <c r="G30" s="444" t="s">
        <v>745</v>
      </c>
      <c r="H30" s="450" t="s">
        <v>1211</v>
      </c>
      <c r="I30" s="114"/>
      <c r="J30" s="114"/>
      <c r="K30" s="468" t="s">
        <v>1212</v>
      </c>
      <c r="L30" s="450" t="s">
        <v>49</v>
      </c>
      <c r="M30" s="389">
        <v>1</v>
      </c>
      <c r="N30" s="190"/>
    </row>
    <row r="31" spans="1:14" ht="404.25" customHeight="1">
      <c r="A31" s="444" t="s">
        <v>61</v>
      </c>
      <c r="B31" s="445" t="s">
        <v>86</v>
      </c>
      <c r="C31" s="445" t="s">
        <v>87</v>
      </c>
      <c r="D31" s="444" t="s">
        <v>85</v>
      </c>
      <c r="E31" s="444" t="s">
        <v>60</v>
      </c>
      <c r="F31" s="444"/>
      <c r="G31" s="444" t="s">
        <v>745</v>
      </c>
      <c r="H31" s="475" t="s">
        <v>1213</v>
      </c>
      <c r="I31" s="114">
        <v>27.02</v>
      </c>
      <c r="J31" s="114">
        <v>27.02</v>
      </c>
      <c r="K31" s="449" t="s">
        <v>1323</v>
      </c>
      <c r="L31" s="450" t="s">
        <v>49</v>
      </c>
      <c r="M31" s="395">
        <v>1</v>
      </c>
      <c r="N31" s="190"/>
    </row>
    <row r="32" spans="1:14" ht="176.25" customHeight="1">
      <c r="A32" s="471" t="s">
        <v>1200</v>
      </c>
      <c r="B32" s="471" t="s">
        <v>906</v>
      </c>
      <c r="C32" s="476" t="s">
        <v>88</v>
      </c>
      <c r="D32" s="444" t="s">
        <v>85</v>
      </c>
      <c r="E32" s="444" t="s">
        <v>60</v>
      </c>
      <c r="F32" s="444"/>
      <c r="G32" s="444" t="s">
        <v>745</v>
      </c>
      <c r="H32" s="472" t="s">
        <v>907</v>
      </c>
      <c r="I32" s="477"/>
      <c r="J32" s="477"/>
      <c r="K32" s="450" t="s">
        <v>908</v>
      </c>
      <c r="L32" s="450" t="s">
        <v>49</v>
      </c>
      <c r="M32" s="478">
        <v>1</v>
      </c>
      <c r="N32" s="190"/>
    </row>
    <row r="33" spans="1:14" ht="93.75" customHeight="1">
      <c r="A33" s="471" t="s">
        <v>1201</v>
      </c>
      <c r="B33" s="471" t="s">
        <v>909</v>
      </c>
      <c r="C33" s="445" t="s">
        <v>89</v>
      </c>
      <c r="D33" s="444" t="s">
        <v>85</v>
      </c>
      <c r="E33" s="444" t="s">
        <v>60</v>
      </c>
      <c r="F33" s="444"/>
      <c r="G33" s="444" t="s">
        <v>745</v>
      </c>
      <c r="H33" s="479" t="s">
        <v>910</v>
      </c>
      <c r="I33" s="480">
        <v>226.53700000000001</v>
      </c>
      <c r="J33" s="480">
        <v>146.83699999999999</v>
      </c>
      <c r="K33" s="450" t="s">
        <v>911</v>
      </c>
      <c r="L33" s="450" t="s">
        <v>49</v>
      </c>
      <c r="M33" s="478">
        <v>1</v>
      </c>
      <c r="N33" s="190"/>
    </row>
    <row r="34" spans="1:14" ht="273" customHeight="1">
      <c r="A34" s="471" t="s">
        <v>90</v>
      </c>
      <c r="B34" s="471" t="s">
        <v>91</v>
      </c>
      <c r="C34" s="481" t="s">
        <v>92</v>
      </c>
      <c r="D34" s="444" t="s">
        <v>85</v>
      </c>
      <c r="E34" s="444" t="s">
        <v>60</v>
      </c>
      <c r="F34" s="482"/>
      <c r="G34" s="483" t="s">
        <v>745</v>
      </c>
      <c r="H34" s="472" t="s">
        <v>912</v>
      </c>
      <c r="I34" s="484"/>
      <c r="J34" s="484"/>
      <c r="K34" s="450" t="s">
        <v>1304</v>
      </c>
      <c r="L34" s="450" t="s">
        <v>49</v>
      </c>
      <c r="M34" s="478">
        <v>1</v>
      </c>
      <c r="N34" s="190"/>
    </row>
    <row r="35" spans="1:14">
      <c r="A35" s="86"/>
      <c r="B35" s="86"/>
      <c r="C35" s="86"/>
      <c r="D35" s="86"/>
      <c r="E35" s="86"/>
      <c r="F35" s="86"/>
      <c r="G35" s="86"/>
      <c r="H35" s="86"/>
      <c r="I35" s="98">
        <f>+SUM(I30:I34)</f>
        <v>253.55700000000002</v>
      </c>
      <c r="J35" s="98">
        <f>+SUM(J30:J34)</f>
        <v>173.857</v>
      </c>
      <c r="K35" s="86"/>
      <c r="L35" s="82"/>
      <c r="M35" s="389"/>
    </row>
    <row r="36" spans="1:14">
      <c r="A36" s="86"/>
      <c r="B36" s="86"/>
      <c r="C36" s="86"/>
      <c r="D36" s="86"/>
      <c r="E36" s="86"/>
      <c r="F36" s="86"/>
      <c r="G36" s="86"/>
      <c r="H36" s="91"/>
      <c r="I36" s="97">
        <f>SUM(I23,I28,I35)</f>
        <v>790.85700000000008</v>
      </c>
      <c r="J36" s="97">
        <f>SUM(J23,J28,J35)</f>
        <v>705.02700000000004</v>
      </c>
      <c r="K36" s="86"/>
      <c r="L36" s="82"/>
      <c r="M36" s="389"/>
    </row>
    <row r="37" spans="1:14">
      <c r="A37" s="33"/>
      <c r="B37" s="33"/>
      <c r="C37" s="33"/>
      <c r="D37" s="33"/>
      <c r="E37" s="33"/>
      <c r="F37" s="33"/>
      <c r="G37" s="33"/>
      <c r="H37" s="33"/>
      <c r="I37" s="33"/>
      <c r="J37" s="33"/>
      <c r="K37" s="33"/>
      <c r="L37" s="81"/>
      <c r="M37" s="389"/>
    </row>
    <row r="38" spans="1:14" s="390" customFormat="1">
      <c r="A38" s="387"/>
      <c r="B38" s="387"/>
      <c r="C38" s="387"/>
      <c r="D38" s="387">
        <f>+COUNTIF($M:$M,1)</f>
        <v>16</v>
      </c>
      <c r="E38" s="387">
        <f>+COUNTIF($M:$M,2)</f>
        <v>0</v>
      </c>
      <c r="F38" s="387">
        <f>+COUNTIF($M:$M,3)</f>
        <v>4</v>
      </c>
      <c r="G38" s="387">
        <f>+COUNTIF($M:$M,4)</f>
        <v>0</v>
      </c>
      <c r="H38" s="387"/>
      <c r="I38" s="387"/>
      <c r="J38" s="387"/>
      <c r="K38" s="387"/>
      <c r="L38" s="388"/>
      <c r="M38" s="389">
        <v>20</v>
      </c>
    </row>
    <row r="39" spans="1:14">
      <c r="A39" s="33"/>
      <c r="B39" s="33"/>
      <c r="C39" s="33"/>
      <c r="D39" s="33"/>
      <c r="E39" s="33"/>
      <c r="F39" s="33"/>
      <c r="G39" s="33"/>
      <c r="H39" s="33"/>
      <c r="I39" s="33"/>
      <c r="J39" s="33"/>
      <c r="K39" s="33"/>
      <c r="L39" s="81"/>
      <c r="M39" s="389"/>
    </row>
    <row r="40" spans="1:14" ht="15" customHeight="1">
      <c r="A40" s="33"/>
      <c r="B40" s="33"/>
      <c r="C40" s="33"/>
      <c r="D40" s="33"/>
      <c r="E40" s="33"/>
      <c r="F40" s="33"/>
      <c r="G40" s="33"/>
      <c r="H40" s="93"/>
      <c r="I40" s="33"/>
      <c r="J40" s="33"/>
      <c r="K40" s="33"/>
      <c r="L40" s="81"/>
      <c r="M40" s="389"/>
    </row>
    <row r="41" spans="1:14" ht="44.25" hidden="1" customHeight="1">
      <c r="A41" s="33"/>
      <c r="B41" s="33"/>
      <c r="C41" s="33"/>
      <c r="D41" s="33"/>
      <c r="E41" s="33"/>
      <c r="F41" s="33"/>
      <c r="G41" s="33"/>
      <c r="H41" s="94"/>
      <c r="I41" s="33"/>
      <c r="J41" s="33"/>
      <c r="K41" s="33"/>
      <c r="L41" s="81"/>
      <c r="M41" s="389"/>
    </row>
    <row r="42" spans="1:14">
      <c r="A42" s="33"/>
      <c r="B42" s="33"/>
      <c r="C42" s="33"/>
      <c r="D42" s="33"/>
      <c r="E42" s="33"/>
      <c r="F42" s="33"/>
      <c r="G42" s="33"/>
      <c r="H42" s="33"/>
      <c r="I42" s="33"/>
      <c r="J42" s="33"/>
      <c r="K42" s="33"/>
      <c r="L42" s="81"/>
      <c r="M42" s="389"/>
    </row>
    <row r="43" spans="1:14">
      <c r="A43" s="33"/>
      <c r="B43" s="33"/>
      <c r="C43" s="33"/>
      <c r="D43" s="33"/>
      <c r="E43" s="33"/>
      <c r="F43" s="33"/>
      <c r="G43" s="33"/>
      <c r="H43" s="33"/>
      <c r="I43" s="33"/>
      <c r="J43" s="33"/>
      <c r="K43" s="33"/>
      <c r="L43" s="81"/>
      <c r="M43" s="389"/>
    </row>
    <row r="44" spans="1:14">
      <c r="A44" s="33"/>
      <c r="B44" s="33"/>
      <c r="C44" s="33"/>
      <c r="D44" s="33"/>
      <c r="E44" s="33"/>
      <c r="F44" s="33"/>
      <c r="G44" s="33"/>
      <c r="H44" s="33"/>
      <c r="I44" s="33"/>
      <c r="J44" s="33"/>
      <c r="K44" s="33"/>
      <c r="L44" s="81"/>
      <c r="M44" s="389"/>
    </row>
    <row r="45" spans="1:14">
      <c r="A45" s="33"/>
      <c r="B45" s="95"/>
      <c r="C45" s="95"/>
      <c r="D45" s="95"/>
      <c r="E45" s="33"/>
      <c r="F45" s="33"/>
      <c r="G45" s="33"/>
      <c r="H45" s="33"/>
      <c r="I45" s="33"/>
      <c r="J45" s="33"/>
      <c r="K45" s="33"/>
      <c r="L45" s="81"/>
      <c r="M45" s="389"/>
    </row>
    <row r="46" spans="1:14">
      <c r="A46" s="96"/>
      <c r="B46" s="96"/>
      <c r="C46" s="96"/>
      <c r="D46" s="96"/>
      <c r="E46" s="96"/>
      <c r="F46" s="96"/>
      <c r="G46" s="96"/>
      <c r="H46" s="96"/>
      <c r="I46" s="96"/>
      <c r="J46" s="96"/>
      <c r="K46" s="96"/>
    </row>
    <row r="47" spans="1:14">
      <c r="A47" s="96"/>
      <c r="B47" s="96"/>
      <c r="C47" s="96"/>
      <c r="D47" s="96"/>
      <c r="E47" s="96"/>
      <c r="F47" s="96"/>
      <c r="G47" s="96"/>
      <c r="H47" s="96"/>
      <c r="I47" s="96"/>
      <c r="J47" s="96"/>
      <c r="K47" s="96"/>
    </row>
    <row r="48" spans="1:14">
      <c r="A48" s="96"/>
      <c r="B48" s="96"/>
      <c r="C48" s="96"/>
      <c r="D48" s="96"/>
      <c r="E48" s="96"/>
      <c r="F48" s="96"/>
      <c r="G48" s="96"/>
      <c r="H48" s="96"/>
      <c r="I48" s="96"/>
      <c r="J48" s="96"/>
      <c r="K48" s="96"/>
    </row>
    <row r="49" spans="1:11">
      <c r="A49" s="96"/>
      <c r="B49" s="96"/>
      <c r="C49" s="96"/>
      <c r="D49" s="96"/>
      <c r="E49" s="96"/>
      <c r="F49" s="96"/>
      <c r="G49" s="96"/>
      <c r="H49" s="96"/>
      <c r="I49" s="96"/>
      <c r="J49" s="96"/>
      <c r="K49" s="96"/>
    </row>
    <row r="50" spans="1:11">
      <c r="A50" s="96"/>
      <c r="B50" s="96"/>
      <c r="C50" s="96"/>
      <c r="D50" s="96"/>
      <c r="E50" s="96"/>
      <c r="F50" s="96"/>
      <c r="G50" s="96"/>
      <c r="H50" s="96"/>
      <c r="I50" s="96"/>
      <c r="J50" s="96"/>
      <c r="K50" s="96"/>
    </row>
    <row r="51" spans="1:11">
      <c r="A51" s="96"/>
      <c r="B51" s="96"/>
      <c r="C51" s="96"/>
      <c r="D51" s="96"/>
      <c r="E51" s="96"/>
      <c r="F51" s="96"/>
      <c r="G51" s="96"/>
      <c r="H51" s="96"/>
      <c r="I51" s="96"/>
      <c r="J51" s="96"/>
      <c r="K51" s="96"/>
    </row>
    <row r="52" spans="1:11">
      <c r="A52" s="96"/>
      <c r="B52" s="96"/>
      <c r="C52" s="96"/>
      <c r="D52" s="96"/>
      <c r="E52" s="96"/>
      <c r="F52" s="96"/>
      <c r="G52" s="96"/>
      <c r="H52" s="96"/>
      <c r="I52" s="96"/>
      <c r="J52" s="96"/>
      <c r="K52" s="96"/>
    </row>
    <row r="53" spans="1:11">
      <c r="A53" s="96"/>
      <c r="B53" s="96"/>
      <c r="C53" s="96"/>
      <c r="D53" s="96"/>
      <c r="E53" s="96"/>
      <c r="F53" s="96"/>
      <c r="G53" s="96"/>
      <c r="H53" s="96"/>
      <c r="I53" s="96"/>
      <c r="J53" s="96"/>
      <c r="K53" s="96"/>
    </row>
    <row r="54" spans="1:11">
      <c r="A54" s="96"/>
      <c r="B54" s="96"/>
      <c r="C54" s="96"/>
      <c r="D54" s="96"/>
      <c r="E54" s="96"/>
      <c r="F54" s="96"/>
      <c r="G54" s="96"/>
      <c r="H54" s="96"/>
      <c r="I54" s="96"/>
      <c r="J54" s="96"/>
      <c r="K54" s="96"/>
    </row>
    <row r="55" spans="1:11">
      <c r="A55" s="96"/>
      <c r="B55" s="96"/>
      <c r="C55" s="96"/>
      <c r="D55" s="96"/>
      <c r="E55" s="96"/>
      <c r="F55" s="96"/>
      <c r="G55" s="96"/>
      <c r="H55" s="96"/>
      <c r="I55" s="96"/>
      <c r="J55" s="96"/>
      <c r="K55" s="96"/>
    </row>
    <row r="56" spans="1:11">
      <c r="A56" s="96"/>
      <c r="B56" s="96"/>
      <c r="C56" s="96"/>
      <c r="D56" s="96"/>
      <c r="E56" s="96"/>
      <c r="F56" s="96"/>
      <c r="G56" s="96"/>
      <c r="H56" s="96"/>
      <c r="I56" s="96"/>
      <c r="J56" s="96"/>
      <c r="K56" s="96"/>
    </row>
    <row r="57" spans="1:11">
      <c r="A57" s="96"/>
      <c r="B57" s="96"/>
      <c r="C57" s="96"/>
      <c r="D57" s="96"/>
      <c r="E57" s="96"/>
      <c r="F57" s="96"/>
      <c r="G57" s="96"/>
      <c r="H57" s="96"/>
      <c r="I57" s="96"/>
      <c r="J57" s="96"/>
      <c r="K57" s="96"/>
    </row>
    <row r="58" spans="1:11">
      <c r="A58" s="96"/>
      <c r="B58" s="96"/>
      <c r="C58" s="96"/>
      <c r="D58" s="96"/>
      <c r="E58" s="96"/>
      <c r="F58" s="96"/>
      <c r="G58" s="96"/>
      <c r="H58" s="96"/>
      <c r="I58" s="96"/>
      <c r="J58" s="96"/>
      <c r="K58" s="96"/>
    </row>
    <row r="59" spans="1:11">
      <c r="A59" s="96"/>
      <c r="B59" s="96"/>
      <c r="C59" s="96"/>
      <c r="D59" s="96"/>
      <c r="E59" s="96"/>
      <c r="F59" s="96"/>
      <c r="G59" s="96"/>
      <c r="H59" s="96"/>
      <c r="I59" s="96"/>
      <c r="J59" s="96"/>
      <c r="K59" s="96"/>
    </row>
    <row r="60" spans="1:11">
      <c r="A60" s="96"/>
      <c r="B60" s="96"/>
      <c r="C60" s="96"/>
      <c r="D60" s="96"/>
      <c r="E60" s="96"/>
      <c r="F60" s="96"/>
      <c r="G60" s="96"/>
      <c r="H60" s="96"/>
      <c r="I60" s="96"/>
      <c r="J60" s="96"/>
      <c r="K60" s="96"/>
    </row>
    <row r="61" spans="1:11">
      <c r="A61" s="96"/>
      <c r="B61" s="96"/>
      <c r="C61" s="96"/>
      <c r="D61" s="96"/>
      <c r="E61" s="96"/>
      <c r="F61" s="96"/>
      <c r="G61" s="96"/>
      <c r="H61" s="96"/>
      <c r="I61" s="96"/>
      <c r="J61" s="96"/>
      <c r="K61" s="96"/>
    </row>
    <row r="62" spans="1:11">
      <c r="A62" s="96"/>
      <c r="B62" s="96"/>
      <c r="C62" s="96"/>
      <c r="D62" s="96"/>
      <c r="E62" s="96"/>
      <c r="F62" s="96"/>
      <c r="G62" s="96"/>
      <c r="H62" s="96"/>
      <c r="I62" s="96"/>
      <c r="J62" s="96"/>
      <c r="K62" s="96"/>
    </row>
    <row r="63" spans="1:11">
      <c r="A63" s="96"/>
      <c r="B63" s="96"/>
      <c r="C63" s="96"/>
      <c r="D63" s="96"/>
      <c r="E63" s="96"/>
      <c r="F63" s="96"/>
      <c r="G63" s="96"/>
      <c r="H63" s="96"/>
      <c r="I63" s="96"/>
      <c r="J63" s="96"/>
      <c r="K63" s="96"/>
    </row>
    <row r="64" spans="1:11">
      <c r="A64" s="96"/>
      <c r="B64" s="96"/>
      <c r="C64" s="96"/>
      <c r="D64" s="96"/>
      <c r="E64" s="96"/>
      <c r="F64" s="96"/>
      <c r="G64" s="96"/>
      <c r="H64" s="96"/>
      <c r="I64" s="96"/>
      <c r="J64" s="96"/>
      <c r="K64" s="96"/>
    </row>
    <row r="65" spans="1:11">
      <c r="A65" s="96"/>
      <c r="B65" s="96"/>
      <c r="C65" s="96"/>
      <c r="D65" s="96"/>
      <c r="E65" s="96"/>
      <c r="F65" s="96"/>
      <c r="G65" s="96"/>
      <c r="H65" s="96"/>
      <c r="I65" s="96"/>
      <c r="J65" s="96"/>
      <c r="K65" s="96"/>
    </row>
    <row r="66" spans="1:11">
      <c r="A66" s="96"/>
      <c r="B66" s="96"/>
      <c r="C66" s="96"/>
      <c r="D66" s="96"/>
      <c r="E66" s="96"/>
      <c r="F66" s="96"/>
      <c r="G66" s="96"/>
      <c r="H66" s="96"/>
      <c r="I66" s="96"/>
      <c r="J66" s="96"/>
      <c r="K66" s="96"/>
    </row>
    <row r="67" spans="1:11">
      <c r="A67" s="96"/>
      <c r="B67" s="96"/>
      <c r="C67" s="96"/>
      <c r="D67" s="96"/>
      <c r="E67" s="96"/>
      <c r="F67" s="96"/>
      <c r="G67" s="96"/>
      <c r="H67" s="96"/>
      <c r="I67" s="96"/>
      <c r="J67" s="96"/>
      <c r="K67" s="96"/>
    </row>
    <row r="68" spans="1:11">
      <c r="A68" s="96"/>
      <c r="B68" s="96"/>
      <c r="C68" s="96"/>
      <c r="D68" s="96"/>
      <c r="E68" s="96"/>
      <c r="F68" s="96"/>
      <c r="G68" s="96"/>
      <c r="H68" s="96"/>
      <c r="I68" s="96"/>
      <c r="J68" s="96"/>
      <c r="K68" s="96"/>
    </row>
    <row r="69" spans="1:11">
      <c r="A69" s="96"/>
      <c r="B69" s="96"/>
      <c r="C69" s="96"/>
      <c r="D69" s="96"/>
      <c r="E69" s="96"/>
      <c r="F69" s="96"/>
      <c r="G69" s="96"/>
      <c r="H69" s="96"/>
      <c r="I69" s="96"/>
      <c r="J69" s="96"/>
      <c r="K69" s="96"/>
    </row>
    <row r="70" spans="1:11">
      <c r="A70" s="96"/>
      <c r="B70" s="96"/>
      <c r="C70" s="96"/>
      <c r="D70" s="96"/>
      <c r="E70" s="96"/>
      <c r="F70" s="96"/>
      <c r="G70" s="96"/>
      <c r="H70" s="96"/>
      <c r="I70" s="96"/>
      <c r="J70" s="96"/>
      <c r="K70" s="96"/>
    </row>
    <row r="71" spans="1:11">
      <c r="A71" s="96"/>
      <c r="B71" s="96"/>
      <c r="C71" s="96"/>
      <c r="D71" s="96"/>
      <c r="E71" s="96"/>
      <c r="F71" s="96"/>
      <c r="G71" s="96"/>
      <c r="H71" s="96"/>
      <c r="I71" s="96"/>
      <c r="J71" s="96"/>
      <c r="K71" s="96"/>
    </row>
    <row r="72" spans="1:11">
      <c r="A72" s="96"/>
      <c r="B72" s="96"/>
      <c r="C72" s="96"/>
      <c r="D72" s="96"/>
      <c r="E72" s="96"/>
      <c r="F72" s="96"/>
      <c r="G72" s="96"/>
      <c r="H72" s="96"/>
      <c r="I72" s="96"/>
      <c r="J72" s="96"/>
      <c r="K72" s="96"/>
    </row>
    <row r="73" spans="1:11">
      <c r="A73" s="96"/>
      <c r="B73" s="96"/>
      <c r="C73" s="96"/>
      <c r="D73" s="96"/>
      <c r="E73" s="96"/>
      <c r="F73" s="96"/>
      <c r="G73" s="96"/>
      <c r="H73" s="96"/>
      <c r="I73" s="96"/>
      <c r="J73" s="96"/>
      <c r="K73" s="96"/>
    </row>
  </sheetData>
  <sortState ref="A22:G24">
    <sortCondition descending="1" ref="F29"/>
  </sortState>
  <mergeCells count="10">
    <mergeCell ref="H6:H7"/>
    <mergeCell ref="I6:J6"/>
    <mergeCell ref="K6:K7"/>
    <mergeCell ref="L6:L7"/>
    <mergeCell ref="A6:A7"/>
    <mergeCell ref="B6:B7"/>
    <mergeCell ref="C6:C7"/>
    <mergeCell ref="D6:D7"/>
    <mergeCell ref="E6:F6"/>
    <mergeCell ref="G6:G7"/>
  </mergeCells>
  <pageMargins left="0.25" right="0.25" top="0.75" bottom="0.75" header="0.3" footer="0.3"/>
  <pageSetup paperSize="9" scale="68" fitToHeight="0" orientation="landscape" r:id="rId1"/>
  <headerFooter>
    <oddFooter>&amp;C&amp;P</oddFooter>
  </headerFooter>
  <rowBreaks count="6" manualBreakCount="6">
    <brk id="11" max="11" man="1"/>
    <brk id="15" max="11" man="1"/>
    <brk id="18" max="11" man="1"/>
    <brk id="23" max="11" man="1"/>
    <brk id="28" max="11" man="1"/>
    <brk id="3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85" zoomScaleNormal="85" zoomScaleSheetLayoutView="85" zoomScalePageLayoutView="70" workbookViewId="0">
      <selection activeCell="A16" sqref="A16:XFD16"/>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10" width="0" hidden="1" customWidth="1"/>
    <col min="11" max="11" width="40.7109375" customWidth="1"/>
    <col min="12" max="12" width="10.7109375" customWidth="1"/>
    <col min="13" max="13" width="9.140625" style="398"/>
  </cols>
  <sheetData>
    <row r="1" spans="1:15" s="193" customFormat="1" ht="15" customHeight="1">
      <c r="M1" s="398"/>
    </row>
    <row r="2" spans="1:15" s="210" customFormat="1" ht="15" customHeight="1">
      <c r="A2" s="201" t="s">
        <v>1194</v>
      </c>
      <c r="B2" s="215"/>
      <c r="C2" s="215"/>
      <c r="D2" s="215"/>
      <c r="F2" s="201" t="s">
        <v>904</v>
      </c>
      <c r="G2" s="216"/>
      <c r="H2" s="170"/>
      <c r="I2" s="170"/>
      <c r="J2" s="170"/>
      <c r="K2" s="170"/>
      <c r="L2" s="170"/>
      <c r="M2" s="403"/>
    </row>
    <row r="3" spans="1:15" ht="39.950000000000003" customHeight="1">
      <c r="A3" s="716" t="s">
        <v>1</v>
      </c>
      <c r="B3" s="716" t="s">
        <v>2</v>
      </c>
      <c r="C3" s="716" t="s">
        <v>3</v>
      </c>
      <c r="D3" s="716" t="s">
        <v>62</v>
      </c>
      <c r="E3" s="716" t="s">
        <v>4</v>
      </c>
      <c r="F3" s="716"/>
      <c r="G3" s="716" t="s">
        <v>5</v>
      </c>
      <c r="H3" s="713" t="s">
        <v>6</v>
      </c>
      <c r="I3" s="713" t="s">
        <v>7</v>
      </c>
      <c r="J3" s="713"/>
      <c r="K3" s="713" t="s">
        <v>8</v>
      </c>
      <c r="L3" s="713" t="s">
        <v>9</v>
      </c>
    </row>
    <row r="4" spans="1:15" ht="39.950000000000003" customHeight="1">
      <c r="A4" s="716"/>
      <c r="B4" s="716"/>
      <c r="C4" s="716"/>
      <c r="D4" s="716"/>
      <c r="E4" s="485" t="s">
        <v>10</v>
      </c>
      <c r="F4" s="485" t="s">
        <v>11</v>
      </c>
      <c r="G4" s="716"/>
      <c r="H4" s="713"/>
      <c r="I4" s="486" t="s">
        <v>12</v>
      </c>
      <c r="J4" s="486" t="s">
        <v>13</v>
      </c>
      <c r="K4" s="713"/>
      <c r="L4" s="713"/>
    </row>
    <row r="5" spans="1:15" ht="15" customHeight="1">
      <c r="A5" s="490">
        <v>1</v>
      </c>
      <c r="B5" s="490">
        <v>2</v>
      </c>
      <c r="C5" s="491" t="s">
        <v>14</v>
      </c>
      <c r="D5" s="490">
        <v>4</v>
      </c>
      <c r="E5" s="490">
        <v>5</v>
      </c>
      <c r="F5" s="490">
        <v>6</v>
      </c>
      <c r="G5" s="490">
        <v>7</v>
      </c>
      <c r="H5" s="489">
        <v>8</v>
      </c>
      <c r="I5" s="489">
        <v>9</v>
      </c>
      <c r="J5" s="489">
        <v>10</v>
      </c>
      <c r="K5" s="489">
        <v>9</v>
      </c>
      <c r="L5" s="489">
        <v>10</v>
      </c>
    </row>
    <row r="6" spans="1:15" ht="15" customHeight="1">
      <c r="A6" s="3" t="s">
        <v>562</v>
      </c>
      <c r="B6" s="8" t="s">
        <v>1254</v>
      </c>
      <c r="C6" s="4"/>
      <c r="D6" s="64"/>
      <c r="E6" s="65"/>
      <c r="F6" s="65"/>
      <c r="G6" s="65"/>
      <c r="H6" s="66"/>
      <c r="I6" s="66"/>
      <c r="J6" s="66"/>
      <c r="K6" s="66"/>
      <c r="L6" s="66"/>
    </row>
    <row r="7" spans="1:15" ht="15" customHeight="1">
      <c r="A7" s="15" t="s">
        <v>563</v>
      </c>
      <c r="B7" s="67" t="s">
        <v>1255</v>
      </c>
      <c r="C7" s="67"/>
      <c r="D7" s="68"/>
      <c r="E7" s="69"/>
      <c r="F7" s="69"/>
      <c r="G7" s="69"/>
      <c r="H7" s="70"/>
      <c r="I7" s="70"/>
      <c r="J7" s="70"/>
      <c r="K7" s="61"/>
      <c r="L7" s="61"/>
    </row>
    <row r="8" spans="1:15" ht="94.5" customHeight="1">
      <c r="A8" s="444" t="s">
        <v>564</v>
      </c>
      <c r="B8" s="445" t="s">
        <v>565</v>
      </c>
      <c r="C8" s="445" t="s">
        <v>566</v>
      </c>
      <c r="D8" s="444" t="s">
        <v>29</v>
      </c>
      <c r="E8" s="464" t="s">
        <v>1035</v>
      </c>
      <c r="F8" s="444"/>
      <c r="G8" s="444" t="s">
        <v>756</v>
      </c>
      <c r="H8" s="596" t="s">
        <v>1055</v>
      </c>
      <c r="I8" s="597" t="s">
        <v>1056</v>
      </c>
      <c r="J8" s="597" t="s">
        <v>1055</v>
      </c>
      <c r="K8" s="449" t="s">
        <v>1056</v>
      </c>
      <c r="L8" s="598" t="s">
        <v>69</v>
      </c>
      <c r="M8" s="398">
        <v>4</v>
      </c>
    </row>
    <row r="9" spans="1:15" ht="93" customHeight="1">
      <c r="A9" s="444" t="s">
        <v>567</v>
      </c>
      <c r="B9" s="445" t="s">
        <v>568</v>
      </c>
      <c r="C9" s="445" t="s">
        <v>569</v>
      </c>
      <c r="D9" s="444" t="s">
        <v>29</v>
      </c>
      <c r="E9" s="464" t="s">
        <v>1035</v>
      </c>
      <c r="F9" s="444"/>
      <c r="G9" s="444" t="s">
        <v>745</v>
      </c>
      <c r="H9" s="599" t="s">
        <v>1057</v>
      </c>
      <c r="I9" s="600" t="s">
        <v>1058</v>
      </c>
      <c r="J9" s="600" t="s">
        <v>1057</v>
      </c>
      <c r="K9" s="588" t="s">
        <v>1256</v>
      </c>
      <c r="L9" s="598" t="s">
        <v>69</v>
      </c>
      <c r="M9" s="398">
        <v>1</v>
      </c>
    </row>
    <row r="10" spans="1:15" ht="153" customHeight="1">
      <c r="A10" s="444" t="s">
        <v>570</v>
      </c>
      <c r="B10" s="445" t="s">
        <v>571</v>
      </c>
      <c r="C10" s="445" t="s">
        <v>572</v>
      </c>
      <c r="D10" s="444" t="s">
        <v>29</v>
      </c>
      <c r="E10" s="464" t="s">
        <v>1035</v>
      </c>
      <c r="F10" s="444"/>
      <c r="G10" s="444" t="s">
        <v>745</v>
      </c>
      <c r="H10" s="564" t="s">
        <v>1166</v>
      </c>
      <c r="I10" s="600" t="s">
        <v>1060</v>
      </c>
      <c r="J10" s="600" t="s">
        <v>1059</v>
      </c>
      <c r="K10" s="462" t="s">
        <v>1060</v>
      </c>
      <c r="L10" s="598" t="s">
        <v>69</v>
      </c>
      <c r="M10" s="398">
        <v>1</v>
      </c>
    </row>
    <row r="11" spans="1:15" ht="107.25" customHeight="1">
      <c r="A11" s="444" t="s">
        <v>573</v>
      </c>
      <c r="B11" s="445" t="s">
        <v>574</v>
      </c>
      <c r="C11" s="445" t="s">
        <v>575</v>
      </c>
      <c r="D11" s="444" t="s">
        <v>29</v>
      </c>
      <c r="E11" s="464" t="s">
        <v>1035</v>
      </c>
      <c r="F11" s="444"/>
      <c r="G11" s="444" t="s">
        <v>745</v>
      </c>
      <c r="H11" s="601" t="s">
        <v>576</v>
      </c>
      <c r="I11" s="600" t="s">
        <v>21</v>
      </c>
      <c r="J11" s="600" t="s">
        <v>21</v>
      </c>
      <c r="K11" s="462" t="s">
        <v>1061</v>
      </c>
      <c r="L11" s="564" t="s">
        <v>69</v>
      </c>
      <c r="M11" s="401">
        <v>1</v>
      </c>
    </row>
    <row r="12" spans="1:15" s="193" customFormat="1" ht="15" customHeight="1">
      <c r="A12" s="12"/>
      <c r="B12" s="13"/>
      <c r="C12" s="13"/>
      <c r="D12" s="12"/>
      <c r="E12" s="12"/>
      <c r="F12" s="12"/>
      <c r="G12" s="12"/>
      <c r="H12" s="338"/>
      <c r="I12" s="339"/>
      <c r="J12" s="339"/>
      <c r="K12" s="340"/>
      <c r="L12" s="341"/>
      <c r="M12" s="398"/>
    </row>
    <row r="13" spans="1:15" ht="15" customHeight="1">
      <c r="A13" s="15" t="s">
        <v>577</v>
      </c>
      <c r="B13" s="16" t="s">
        <v>1257</v>
      </c>
      <c r="C13" s="16"/>
      <c r="D13" s="15"/>
      <c r="E13" s="15"/>
      <c r="F13" s="15"/>
      <c r="G13" s="15"/>
      <c r="H13" s="19"/>
      <c r="I13" s="342"/>
      <c r="J13" s="342"/>
      <c r="K13" s="19"/>
      <c r="L13" s="19"/>
    </row>
    <row r="14" spans="1:15" ht="111" customHeight="1">
      <c r="A14" s="444" t="s">
        <v>578</v>
      </c>
      <c r="B14" s="445" t="s">
        <v>679</v>
      </c>
      <c r="C14" s="445" t="s">
        <v>679</v>
      </c>
      <c r="D14" s="444" t="s">
        <v>122</v>
      </c>
      <c r="E14" s="602" t="s">
        <v>729</v>
      </c>
      <c r="F14" s="444" t="s">
        <v>1258</v>
      </c>
      <c r="G14" s="444" t="s">
        <v>745</v>
      </c>
      <c r="H14" s="462" t="s">
        <v>1123</v>
      </c>
      <c r="I14" s="603"/>
      <c r="J14" s="603"/>
      <c r="K14" s="462" t="s">
        <v>1124</v>
      </c>
      <c r="L14" s="480" t="s">
        <v>69</v>
      </c>
      <c r="M14" s="433">
        <v>1</v>
      </c>
      <c r="N14" s="296"/>
      <c r="O14" s="296"/>
    </row>
    <row r="15" spans="1:15" ht="162" customHeight="1">
      <c r="A15" s="444" t="s">
        <v>579</v>
      </c>
      <c r="B15" s="445" t="s">
        <v>580</v>
      </c>
      <c r="C15" s="445" t="s">
        <v>581</v>
      </c>
      <c r="D15" s="444" t="s">
        <v>29</v>
      </c>
      <c r="E15" s="535" t="s">
        <v>1035</v>
      </c>
      <c r="F15" s="444" t="s">
        <v>20</v>
      </c>
      <c r="G15" s="444" t="s">
        <v>745</v>
      </c>
      <c r="H15" s="462" t="s">
        <v>1167</v>
      </c>
      <c r="I15" s="603" t="s">
        <v>1063</v>
      </c>
      <c r="J15" s="603" t="s">
        <v>1062</v>
      </c>
      <c r="K15" s="450" t="s">
        <v>1063</v>
      </c>
      <c r="L15" s="480" t="s">
        <v>69</v>
      </c>
      <c r="M15" s="401">
        <v>1</v>
      </c>
    </row>
    <row r="16" spans="1:15" ht="174.75" customHeight="1">
      <c r="A16" s="444" t="s">
        <v>582</v>
      </c>
      <c r="B16" s="445" t="s">
        <v>583</v>
      </c>
      <c r="C16" s="445" t="s">
        <v>584</v>
      </c>
      <c r="D16" s="444" t="s">
        <v>29</v>
      </c>
      <c r="E16" s="602" t="s">
        <v>729</v>
      </c>
      <c r="F16" s="444" t="s">
        <v>20</v>
      </c>
      <c r="G16" s="444" t="s">
        <v>745</v>
      </c>
      <c r="H16" s="462" t="s">
        <v>757</v>
      </c>
      <c r="I16" s="603">
        <v>300</v>
      </c>
      <c r="J16" s="603">
        <v>300</v>
      </c>
      <c r="K16" s="462" t="s">
        <v>1125</v>
      </c>
      <c r="L16" s="480" t="s">
        <v>69</v>
      </c>
      <c r="M16" s="433">
        <v>1</v>
      </c>
      <c r="N16" s="296"/>
      <c r="O16" s="296"/>
    </row>
    <row r="19" spans="4:13" s="409" customFormat="1">
      <c r="D19" s="387">
        <f>+COUNTIF($M:$M,1)</f>
        <v>6</v>
      </c>
      <c r="E19" s="387">
        <f>+COUNTIF($M:$M,2)</f>
        <v>0</v>
      </c>
      <c r="F19" s="387">
        <f>+COUNTIF($M:$M,3)</f>
        <v>0</v>
      </c>
      <c r="G19" s="387">
        <f>+COUNTIF($M:$M,4)</f>
        <v>1</v>
      </c>
      <c r="M19" s="401">
        <v>7</v>
      </c>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1" manualBreakCount="1">
    <brk id="1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
  <sheetViews>
    <sheetView zoomScaleNormal="100" zoomScaleSheetLayoutView="85" zoomScalePageLayoutView="40" workbookViewId="0">
      <selection activeCell="H19" sqref="H19"/>
    </sheetView>
  </sheetViews>
  <sheetFormatPr defaultColWidth="9.140625" defaultRowHeight="14.25"/>
  <cols>
    <col min="1" max="1" width="8.7109375" style="83" customWidth="1"/>
    <col min="2" max="2" width="14.7109375" style="83" customWidth="1"/>
    <col min="3" max="3" width="38.7109375" style="83" customWidth="1"/>
    <col min="4" max="4" width="8.7109375" style="83" customWidth="1"/>
    <col min="5" max="6" width="15.7109375" style="83" customWidth="1"/>
    <col min="7" max="7" width="12.7109375" style="83" customWidth="1"/>
    <col min="8" max="9" width="40.7109375" style="83" customWidth="1"/>
    <col min="10" max="10" width="10.7109375" style="83" customWidth="1"/>
    <col min="11" max="11" width="9.140625" style="396"/>
    <col min="12" max="16384" width="9.140625" style="83"/>
  </cols>
  <sheetData>
    <row r="1" spans="1:12" ht="15" customHeight="1"/>
    <row r="2" spans="1:12" s="210" customFormat="1" ht="15" customHeight="1">
      <c r="A2" s="201" t="s">
        <v>1192</v>
      </c>
      <c r="B2" s="215"/>
      <c r="C2" s="215"/>
      <c r="D2" s="215"/>
      <c r="F2" s="201" t="s">
        <v>904</v>
      </c>
      <c r="G2" s="216"/>
      <c r="H2" s="170"/>
      <c r="I2" s="170"/>
      <c r="J2" s="170"/>
      <c r="K2" s="403"/>
    </row>
    <row r="3" spans="1:12" s="100" customFormat="1" ht="39.950000000000003" customHeight="1">
      <c r="A3" s="716" t="s">
        <v>1</v>
      </c>
      <c r="B3" s="716" t="s">
        <v>2</v>
      </c>
      <c r="C3" s="716" t="s">
        <v>3</v>
      </c>
      <c r="D3" s="716" t="s">
        <v>62</v>
      </c>
      <c r="E3" s="716" t="s">
        <v>4</v>
      </c>
      <c r="F3" s="716"/>
      <c r="G3" s="716" t="s">
        <v>5</v>
      </c>
      <c r="H3" s="713" t="s">
        <v>6</v>
      </c>
      <c r="I3" s="713" t="s">
        <v>8</v>
      </c>
      <c r="J3" s="713" t="s">
        <v>9</v>
      </c>
      <c r="K3" s="410"/>
    </row>
    <row r="4" spans="1:12" s="100" customFormat="1" ht="39.950000000000003" customHeight="1">
      <c r="A4" s="716"/>
      <c r="B4" s="716"/>
      <c r="C4" s="716"/>
      <c r="D4" s="716"/>
      <c r="E4" s="485" t="s">
        <v>10</v>
      </c>
      <c r="F4" s="485" t="s">
        <v>11</v>
      </c>
      <c r="G4" s="716"/>
      <c r="H4" s="713"/>
      <c r="I4" s="713"/>
      <c r="J4" s="713"/>
      <c r="K4" s="410"/>
    </row>
    <row r="5" spans="1:12" ht="15" customHeight="1">
      <c r="A5" s="490">
        <v>1</v>
      </c>
      <c r="B5" s="490">
        <v>2</v>
      </c>
      <c r="C5" s="491" t="s">
        <v>14</v>
      </c>
      <c r="D5" s="490">
        <v>4</v>
      </c>
      <c r="E5" s="490">
        <v>5</v>
      </c>
      <c r="F5" s="490">
        <v>6</v>
      </c>
      <c r="G5" s="490">
        <v>7</v>
      </c>
      <c r="H5" s="489">
        <v>8</v>
      </c>
      <c r="I5" s="489">
        <v>9</v>
      </c>
      <c r="J5" s="489">
        <v>10</v>
      </c>
    </row>
    <row r="6" spans="1:12" ht="15" customHeight="1">
      <c r="A6" s="346" t="s">
        <v>1259</v>
      </c>
      <c r="B6" s="345" t="s">
        <v>1262</v>
      </c>
      <c r="C6" s="345"/>
      <c r="D6" s="345"/>
      <c r="E6" s="345"/>
      <c r="F6" s="345"/>
      <c r="G6" s="345"/>
      <c r="H6" s="345"/>
      <c r="I6" s="345"/>
      <c r="J6" s="345"/>
    </row>
    <row r="7" spans="1:12" ht="15" customHeight="1">
      <c r="A7" s="15" t="s">
        <v>1260</v>
      </c>
      <c r="B7" s="316" t="s">
        <v>1261</v>
      </c>
      <c r="C7" s="316"/>
      <c r="D7" s="316"/>
      <c r="E7" s="316"/>
      <c r="F7" s="316"/>
      <c r="G7" s="316"/>
      <c r="H7" s="316"/>
      <c r="I7" s="316"/>
      <c r="J7" s="316"/>
    </row>
    <row r="8" spans="1:12" ht="310.5" customHeight="1">
      <c r="A8" s="554" t="s">
        <v>680</v>
      </c>
      <c r="B8" s="604" t="s">
        <v>682</v>
      </c>
      <c r="C8" s="604" t="s">
        <v>749</v>
      </c>
      <c r="D8" s="554" t="s">
        <v>85</v>
      </c>
      <c r="E8" s="554" t="s">
        <v>1021</v>
      </c>
      <c r="F8" s="554" t="s">
        <v>750</v>
      </c>
      <c r="G8" s="554" t="s">
        <v>745</v>
      </c>
      <c r="H8" s="605" t="s">
        <v>1181</v>
      </c>
      <c r="I8" s="606" t="s">
        <v>1182</v>
      </c>
      <c r="J8" s="598" t="s">
        <v>734</v>
      </c>
      <c r="K8" s="396">
        <v>1</v>
      </c>
      <c r="L8" s="343"/>
    </row>
    <row r="9" spans="1:12" ht="15" customHeight="1">
      <c r="A9" s="12"/>
      <c r="B9" s="13"/>
      <c r="C9" s="13"/>
      <c r="D9" s="12"/>
      <c r="E9" s="13"/>
      <c r="F9" s="13"/>
      <c r="G9" s="12"/>
      <c r="H9" s="341"/>
      <c r="I9" s="349"/>
      <c r="J9" s="341"/>
      <c r="L9" s="343"/>
    </row>
    <row r="10" spans="1:12" ht="15" customHeight="1">
      <c r="A10" s="350" t="s">
        <v>1263</v>
      </c>
      <c r="B10" s="347" t="s">
        <v>1264</v>
      </c>
      <c r="C10" s="348"/>
      <c r="D10" s="348"/>
      <c r="E10" s="348"/>
      <c r="F10" s="348"/>
      <c r="G10" s="348"/>
      <c r="H10" s="348"/>
      <c r="I10" s="348"/>
      <c r="J10" s="348"/>
      <c r="L10" s="344"/>
    </row>
    <row r="11" spans="1:12" ht="115.5" customHeight="1">
      <c r="A11" s="444" t="s">
        <v>681</v>
      </c>
      <c r="B11" s="445" t="s">
        <v>751</v>
      </c>
      <c r="C11" s="445" t="s">
        <v>683</v>
      </c>
      <c r="D11" s="444" t="s">
        <v>85</v>
      </c>
      <c r="E11" s="444" t="s">
        <v>1021</v>
      </c>
      <c r="F11" s="444" t="s">
        <v>723</v>
      </c>
      <c r="G11" s="535" t="s">
        <v>745</v>
      </c>
      <c r="H11" s="537" t="s">
        <v>1179</v>
      </c>
      <c r="I11" s="465" t="s">
        <v>1180</v>
      </c>
      <c r="J11" s="537" t="s">
        <v>273</v>
      </c>
      <c r="K11" s="396">
        <v>1</v>
      </c>
      <c r="L11" s="343"/>
    </row>
    <row r="14" spans="1:12" s="406" customFormat="1">
      <c r="D14" s="387">
        <f>+COUNTIF($K:$K,1)</f>
        <v>2</v>
      </c>
      <c r="E14" s="387">
        <f>+COUNTIF($K:$K,2)</f>
        <v>1</v>
      </c>
      <c r="F14" s="387">
        <f>+COUNTIF($K:$K,3)</f>
        <v>0</v>
      </c>
      <c r="G14" s="387">
        <f>+COUNTIF($K:$K,4)</f>
        <v>0</v>
      </c>
      <c r="K14" s="396">
        <v>2</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85" zoomScaleNormal="85" zoomScaleSheetLayoutView="85" zoomScalePageLayoutView="55" workbookViewId="0">
      <selection activeCell="H9" sqref="H9"/>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0" hidden="1" customWidth="1"/>
    <col min="10" max="10" width="2.140625" hidden="1" customWidth="1"/>
    <col min="11" max="11" width="40.7109375" customWidth="1"/>
    <col min="12" max="12" width="10.7109375" customWidth="1"/>
    <col min="13" max="13" width="9.140625" style="398"/>
  </cols>
  <sheetData>
    <row r="1" spans="1:13" s="193" customFormat="1" ht="15" customHeight="1">
      <c r="M1" s="398"/>
    </row>
    <row r="2" spans="1:13" s="210" customFormat="1" ht="15" customHeight="1">
      <c r="A2" s="219" t="s">
        <v>1193</v>
      </c>
      <c r="B2" s="220"/>
      <c r="C2" s="220"/>
      <c r="D2" s="220"/>
      <c r="E2" s="220"/>
      <c r="F2" s="219" t="s">
        <v>904</v>
      </c>
      <c r="H2" s="165"/>
      <c r="I2" s="165"/>
      <c r="J2" s="165"/>
      <c r="K2" s="165"/>
      <c r="L2" s="165"/>
      <c r="M2" s="403"/>
    </row>
    <row r="3" spans="1:13" s="100" customFormat="1" ht="39.950000000000003" customHeight="1">
      <c r="A3" s="716" t="s">
        <v>1</v>
      </c>
      <c r="B3" s="716" t="s">
        <v>2</v>
      </c>
      <c r="C3" s="716" t="s">
        <v>3</v>
      </c>
      <c r="D3" s="716" t="s">
        <v>62</v>
      </c>
      <c r="E3" s="716" t="s">
        <v>4</v>
      </c>
      <c r="F3" s="716"/>
      <c r="G3" s="716" t="s">
        <v>5</v>
      </c>
      <c r="H3" s="713" t="s">
        <v>6</v>
      </c>
      <c r="I3" s="713" t="s">
        <v>7</v>
      </c>
      <c r="J3" s="713"/>
      <c r="K3" s="713" t="s">
        <v>8</v>
      </c>
      <c r="L3" s="713" t="s">
        <v>9</v>
      </c>
      <c r="M3" s="410"/>
    </row>
    <row r="4" spans="1:13" s="100" customFormat="1" ht="39.950000000000003" customHeight="1">
      <c r="A4" s="716"/>
      <c r="B4" s="716"/>
      <c r="C4" s="716"/>
      <c r="D4" s="716"/>
      <c r="E4" s="485" t="s">
        <v>10</v>
      </c>
      <c r="F4" s="485" t="s">
        <v>11</v>
      </c>
      <c r="G4" s="716"/>
      <c r="H4" s="713"/>
      <c r="I4" s="486" t="s">
        <v>12</v>
      </c>
      <c r="J4" s="486" t="s">
        <v>13</v>
      </c>
      <c r="K4" s="713"/>
      <c r="L4" s="713"/>
      <c r="M4" s="410"/>
    </row>
    <row r="5" spans="1:13" ht="15" customHeight="1">
      <c r="A5" s="490">
        <v>1</v>
      </c>
      <c r="B5" s="490">
        <v>2</v>
      </c>
      <c r="C5" s="491" t="s">
        <v>14</v>
      </c>
      <c r="D5" s="490">
        <v>4</v>
      </c>
      <c r="E5" s="490">
        <v>5</v>
      </c>
      <c r="F5" s="490">
        <v>6</v>
      </c>
      <c r="G5" s="490">
        <v>7</v>
      </c>
      <c r="H5" s="489">
        <v>8</v>
      </c>
      <c r="I5" s="489">
        <v>9</v>
      </c>
      <c r="J5" s="489">
        <v>10</v>
      </c>
      <c r="K5" s="489">
        <v>9</v>
      </c>
      <c r="L5" s="489">
        <v>10</v>
      </c>
    </row>
    <row r="6" spans="1:13" ht="15" customHeight="1">
      <c r="A6" s="3" t="s">
        <v>390</v>
      </c>
      <c r="B6" s="8" t="s">
        <v>391</v>
      </c>
      <c r="C6" s="4"/>
      <c r="D6" s="5"/>
      <c r="E6" s="6"/>
      <c r="F6" s="6"/>
      <c r="G6" s="6"/>
      <c r="H6" s="7"/>
      <c r="I6" s="7"/>
      <c r="J6" s="7"/>
      <c r="K6" s="7"/>
      <c r="L6" s="7"/>
    </row>
    <row r="7" spans="1:13" ht="15" customHeight="1">
      <c r="A7" s="15" t="s">
        <v>392</v>
      </c>
      <c r="B7" s="16" t="s">
        <v>393</v>
      </c>
      <c r="C7" s="16"/>
      <c r="D7" s="15"/>
      <c r="E7" s="17"/>
      <c r="F7" s="17"/>
      <c r="G7" s="17"/>
      <c r="H7" s="19"/>
      <c r="I7" s="19"/>
      <c r="J7" s="19"/>
      <c r="K7" s="10"/>
      <c r="L7" s="10"/>
    </row>
    <row r="8" spans="1:13" ht="135">
      <c r="A8" s="444" t="s">
        <v>394</v>
      </c>
      <c r="B8" s="445" t="s">
        <v>395</v>
      </c>
      <c r="C8" s="445" t="s">
        <v>396</v>
      </c>
      <c r="D8" s="444" t="s">
        <v>29</v>
      </c>
      <c r="E8" s="444" t="s">
        <v>242</v>
      </c>
      <c r="F8" s="444" t="s">
        <v>244</v>
      </c>
      <c r="G8" s="444" t="s">
        <v>745</v>
      </c>
      <c r="H8" s="523" t="s">
        <v>1147</v>
      </c>
      <c r="I8" s="115"/>
      <c r="J8" s="115"/>
      <c r="K8" s="607" t="s">
        <v>1148</v>
      </c>
      <c r="L8" s="461" t="s">
        <v>273</v>
      </c>
      <c r="M8" s="398">
        <v>1</v>
      </c>
    </row>
    <row r="9" spans="1:13" ht="151.5" customHeight="1">
      <c r="A9" s="444" t="s">
        <v>397</v>
      </c>
      <c r="B9" s="445" t="s">
        <v>398</v>
      </c>
      <c r="C9" s="445" t="s">
        <v>399</v>
      </c>
      <c r="D9" s="444" t="s">
        <v>29</v>
      </c>
      <c r="E9" s="444" t="s">
        <v>242</v>
      </c>
      <c r="F9" s="473" t="s">
        <v>293</v>
      </c>
      <c r="G9" s="444" t="s">
        <v>745</v>
      </c>
      <c r="H9" s="449" t="s">
        <v>1149</v>
      </c>
      <c r="I9" s="114"/>
      <c r="J9" s="114"/>
      <c r="K9" s="449" t="s">
        <v>1313</v>
      </c>
      <c r="L9" s="449" t="s">
        <v>735</v>
      </c>
      <c r="M9" s="398">
        <v>1</v>
      </c>
    </row>
    <row r="10" spans="1:13" ht="77.25" customHeight="1">
      <c r="A10" s="444" t="s">
        <v>400</v>
      </c>
      <c r="B10" s="445" t="s">
        <v>401</v>
      </c>
      <c r="C10" s="445" t="s">
        <v>402</v>
      </c>
      <c r="D10" s="444" t="s">
        <v>29</v>
      </c>
      <c r="E10" s="444" t="s">
        <v>242</v>
      </c>
      <c r="F10" s="444"/>
      <c r="G10" s="444" t="s">
        <v>745</v>
      </c>
      <c r="H10" s="523" t="s">
        <v>1265</v>
      </c>
      <c r="I10" s="115"/>
      <c r="J10" s="115"/>
      <c r="K10" s="523" t="s">
        <v>1150</v>
      </c>
      <c r="L10" s="449" t="s">
        <v>353</v>
      </c>
      <c r="M10" s="398">
        <v>1</v>
      </c>
    </row>
    <row r="11" spans="1:13" ht="183.75" customHeight="1">
      <c r="A11" s="444" t="s">
        <v>403</v>
      </c>
      <c r="B11" s="445" t="s">
        <v>404</v>
      </c>
      <c r="C11" s="445" t="s">
        <v>405</v>
      </c>
      <c r="D11" s="444" t="s">
        <v>406</v>
      </c>
      <c r="E11" s="444" t="s">
        <v>242</v>
      </c>
      <c r="F11" s="473" t="s">
        <v>1021</v>
      </c>
      <c r="G11" s="444" t="s">
        <v>745</v>
      </c>
      <c r="H11" s="523" t="s">
        <v>1151</v>
      </c>
      <c r="I11" s="115"/>
      <c r="J11" s="115"/>
      <c r="K11" s="523" t="s">
        <v>1152</v>
      </c>
      <c r="L11" s="449" t="s">
        <v>273</v>
      </c>
      <c r="M11" s="401">
        <v>1</v>
      </c>
    </row>
    <row r="12" spans="1:13" ht="168.75">
      <c r="A12" s="444" t="s">
        <v>407</v>
      </c>
      <c r="B12" s="445" t="s">
        <v>408</v>
      </c>
      <c r="C12" s="445" t="s">
        <v>409</v>
      </c>
      <c r="D12" s="444" t="s">
        <v>122</v>
      </c>
      <c r="E12" s="444" t="s">
        <v>242</v>
      </c>
      <c r="F12" s="586" t="s">
        <v>410</v>
      </c>
      <c r="G12" s="444" t="s">
        <v>745</v>
      </c>
      <c r="H12" s="449" t="s">
        <v>1312</v>
      </c>
      <c r="I12" s="114"/>
      <c r="J12" s="114"/>
      <c r="K12" s="450" t="s">
        <v>1266</v>
      </c>
      <c r="L12" s="461" t="s">
        <v>273</v>
      </c>
      <c r="M12" s="401">
        <v>1</v>
      </c>
    </row>
    <row r="13" spans="1:13" ht="84" customHeight="1">
      <c r="A13" s="444" t="s">
        <v>411</v>
      </c>
      <c r="B13" s="445" t="s">
        <v>412</v>
      </c>
      <c r="C13" s="445" t="s">
        <v>413</v>
      </c>
      <c r="D13" s="444" t="s">
        <v>122</v>
      </c>
      <c r="E13" s="444" t="s">
        <v>242</v>
      </c>
      <c r="F13" s="444"/>
      <c r="G13" s="444" t="s">
        <v>745</v>
      </c>
      <c r="H13" s="523" t="s">
        <v>1267</v>
      </c>
      <c r="I13" s="115"/>
      <c r="J13" s="115"/>
      <c r="K13" s="571" t="s">
        <v>1153</v>
      </c>
      <c r="L13" s="449" t="s">
        <v>353</v>
      </c>
      <c r="M13" s="401">
        <v>1</v>
      </c>
    </row>
    <row r="14" spans="1:13" ht="79.5" customHeight="1">
      <c r="A14" s="444" t="s">
        <v>414</v>
      </c>
      <c r="B14" s="445" t="s">
        <v>415</v>
      </c>
      <c r="C14" s="445" t="s">
        <v>416</v>
      </c>
      <c r="D14" s="444" t="s">
        <v>127</v>
      </c>
      <c r="E14" s="444" t="s">
        <v>242</v>
      </c>
      <c r="F14" s="444"/>
      <c r="G14" s="444" t="s">
        <v>745</v>
      </c>
      <c r="H14" s="523" t="s">
        <v>1268</v>
      </c>
      <c r="I14" s="608"/>
      <c r="J14" s="608"/>
      <c r="K14" s="523" t="s">
        <v>1154</v>
      </c>
      <c r="L14" s="449" t="s">
        <v>273</v>
      </c>
      <c r="M14" s="401">
        <v>1</v>
      </c>
    </row>
    <row r="15" spans="1:13" ht="222" customHeight="1">
      <c r="A15" s="444" t="s">
        <v>417</v>
      </c>
      <c r="B15" s="445" t="s">
        <v>418</v>
      </c>
      <c r="C15" s="445" t="s">
        <v>419</v>
      </c>
      <c r="D15" s="444" t="s">
        <v>29</v>
      </c>
      <c r="E15" s="444" t="s">
        <v>242</v>
      </c>
      <c r="F15" s="444"/>
      <c r="G15" s="444" t="s">
        <v>745</v>
      </c>
      <c r="H15" s="609" t="s">
        <v>1269</v>
      </c>
      <c r="I15" s="610"/>
      <c r="J15" s="610"/>
      <c r="K15" s="611" t="s">
        <v>1328</v>
      </c>
      <c r="L15" s="449" t="s">
        <v>353</v>
      </c>
      <c r="M15" s="401">
        <v>1</v>
      </c>
    </row>
    <row r="16" spans="1:13">
      <c r="A16" s="18"/>
      <c r="B16" s="14"/>
      <c r="C16" s="14"/>
      <c r="D16" s="18"/>
      <c r="E16" s="18"/>
      <c r="F16" s="18"/>
      <c r="G16" s="18"/>
      <c r="H16" s="7"/>
      <c r="I16" s="11">
        <f>+SUM(I8:I15)</f>
        <v>0</v>
      </c>
      <c r="J16" s="11">
        <f>+SUM(J8:J15)</f>
        <v>0</v>
      </c>
      <c r="K16" s="7"/>
      <c r="L16" s="66"/>
    </row>
    <row r="17" spans="1:13">
      <c r="A17" s="15" t="s">
        <v>420</v>
      </c>
      <c r="B17" s="67" t="s">
        <v>421</v>
      </c>
      <c r="C17" s="67"/>
      <c r="D17" s="68"/>
      <c r="E17" s="68"/>
      <c r="F17" s="68"/>
      <c r="G17" s="59"/>
      <c r="H17" s="10"/>
      <c r="I17" s="21"/>
      <c r="J17" s="21"/>
      <c r="K17" s="10"/>
      <c r="L17" s="61"/>
    </row>
    <row r="18" spans="1:13" ht="82.5" customHeight="1">
      <c r="A18" s="444" t="s">
        <v>422</v>
      </c>
      <c r="B18" s="445" t="s">
        <v>423</v>
      </c>
      <c r="C18" s="445" t="s">
        <v>424</v>
      </c>
      <c r="D18" s="444" t="s">
        <v>29</v>
      </c>
      <c r="E18" s="444" t="s">
        <v>242</v>
      </c>
      <c r="F18" s="473" t="s">
        <v>293</v>
      </c>
      <c r="G18" s="521" t="s">
        <v>745</v>
      </c>
      <c r="H18" s="449" t="s">
        <v>1270</v>
      </c>
      <c r="I18" s="114"/>
      <c r="J18" s="114"/>
      <c r="K18" s="612" t="s">
        <v>1155</v>
      </c>
      <c r="L18" s="480" t="s">
        <v>425</v>
      </c>
      <c r="M18" s="401">
        <v>1</v>
      </c>
    </row>
    <row r="19" spans="1:13" ht="185.25" customHeight="1">
      <c r="A19" s="444" t="s">
        <v>426</v>
      </c>
      <c r="B19" s="445" t="s">
        <v>427</v>
      </c>
      <c r="C19" s="445" t="s">
        <v>428</v>
      </c>
      <c r="D19" s="444" t="s">
        <v>29</v>
      </c>
      <c r="E19" s="444" t="s">
        <v>242</v>
      </c>
      <c r="F19" s="444" t="s">
        <v>429</v>
      </c>
      <c r="G19" s="444" t="s">
        <v>745</v>
      </c>
      <c r="H19" s="449" t="s">
        <v>1272</v>
      </c>
      <c r="I19" s="114"/>
      <c r="J19" s="114"/>
      <c r="K19" s="613" t="s">
        <v>1271</v>
      </c>
      <c r="L19" s="564" t="s">
        <v>430</v>
      </c>
      <c r="M19" s="401">
        <v>1</v>
      </c>
    </row>
    <row r="20" spans="1:13" ht="153" customHeight="1">
      <c r="A20" s="444" t="s">
        <v>431</v>
      </c>
      <c r="B20" s="445" t="s">
        <v>432</v>
      </c>
      <c r="C20" s="445" t="s">
        <v>433</v>
      </c>
      <c r="D20" s="444" t="s">
        <v>29</v>
      </c>
      <c r="E20" s="444" t="s">
        <v>242</v>
      </c>
      <c r="F20" s="444" t="s">
        <v>429</v>
      </c>
      <c r="G20" s="444" t="s">
        <v>745</v>
      </c>
      <c r="H20" s="449" t="s">
        <v>1273</v>
      </c>
      <c r="I20" s="114">
        <v>335.2</v>
      </c>
      <c r="J20" s="114">
        <v>68.3</v>
      </c>
      <c r="K20" s="571" t="s">
        <v>1156</v>
      </c>
      <c r="L20" s="564" t="s">
        <v>736</v>
      </c>
      <c r="M20" s="401">
        <v>1</v>
      </c>
    </row>
    <row r="21" spans="1:13" ht="96.75" customHeight="1">
      <c r="A21" s="444" t="s">
        <v>434</v>
      </c>
      <c r="B21" s="445" t="s">
        <v>435</v>
      </c>
      <c r="C21" s="445" t="s">
        <v>436</v>
      </c>
      <c r="D21" s="444" t="s">
        <v>29</v>
      </c>
      <c r="E21" s="444" t="s">
        <v>242</v>
      </c>
      <c r="F21" s="444" t="s">
        <v>293</v>
      </c>
      <c r="G21" s="444" t="s">
        <v>745</v>
      </c>
      <c r="H21" s="450" t="s">
        <v>1274</v>
      </c>
      <c r="I21" s="114"/>
      <c r="J21" s="114"/>
      <c r="K21" s="450" t="s">
        <v>1275</v>
      </c>
      <c r="L21" s="564" t="s">
        <v>430</v>
      </c>
      <c r="M21" s="401">
        <v>1</v>
      </c>
    </row>
    <row r="22" spans="1:13" ht="95.25" customHeight="1">
      <c r="A22" s="444" t="s">
        <v>437</v>
      </c>
      <c r="B22" s="445" t="s">
        <v>438</v>
      </c>
      <c r="C22" s="445" t="s">
        <v>439</v>
      </c>
      <c r="D22" s="444" t="s">
        <v>29</v>
      </c>
      <c r="E22" s="444" t="s">
        <v>242</v>
      </c>
      <c r="F22" s="444" t="s">
        <v>684</v>
      </c>
      <c r="G22" s="444" t="s">
        <v>745</v>
      </c>
      <c r="H22" s="523" t="s">
        <v>1158</v>
      </c>
      <c r="I22" s="608"/>
      <c r="J22" s="608"/>
      <c r="K22" s="522" t="s">
        <v>1157</v>
      </c>
      <c r="L22" s="598" t="s">
        <v>430</v>
      </c>
      <c r="M22" s="401">
        <v>1</v>
      </c>
    </row>
    <row r="23" spans="1:13" ht="137.25" customHeight="1">
      <c r="A23" s="444" t="s">
        <v>440</v>
      </c>
      <c r="B23" s="445" t="s">
        <v>441</v>
      </c>
      <c r="C23" s="445" t="s">
        <v>442</v>
      </c>
      <c r="D23" s="444" t="s">
        <v>29</v>
      </c>
      <c r="E23" s="444" t="s">
        <v>242</v>
      </c>
      <c r="F23" s="444" t="s">
        <v>1021</v>
      </c>
      <c r="G23" s="444" t="s">
        <v>745</v>
      </c>
      <c r="H23" s="614" t="s">
        <v>1339</v>
      </c>
      <c r="I23" s="615"/>
      <c r="J23" s="615"/>
      <c r="K23" s="616" t="s">
        <v>1341</v>
      </c>
      <c r="L23" s="564" t="s">
        <v>353</v>
      </c>
      <c r="M23" s="401">
        <v>1</v>
      </c>
    </row>
    <row r="24" spans="1:13">
      <c r="I24" s="104">
        <f>+SUM(I18:I23)</f>
        <v>335.2</v>
      </c>
      <c r="J24" s="104">
        <f>+SUM(J18:J23)</f>
        <v>68.3</v>
      </c>
    </row>
    <row r="25" spans="1:13">
      <c r="H25" s="105"/>
      <c r="I25" s="106">
        <f>SUM(I16,I24)</f>
        <v>335.2</v>
      </c>
      <c r="J25" s="106">
        <f>SUM(J16,J24)</f>
        <v>68.3</v>
      </c>
    </row>
    <row r="26" spans="1:13" s="409" customFormat="1">
      <c r="D26" s="387">
        <f>+COUNTIF($M:$M,1)</f>
        <v>14</v>
      </c>
      <c r="E26" s="387">
        <f>+COUNTIF($M:$M,2)</f>
        <v>0</v>
      </c>
      <c r="F26" s="387">
        <f>+COUNTIF($M:$M,3)</f>
        <v>0</v>
      </c>
      <c r="G26" s="387">
        <f>+COUNTIF($M:$M,4)</f>
        <v>0</v>
      </c>
      <c r="M26" s="401">
        <v>14</v>
      </c>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3" manualBreakCount="3">
    <brk id="10" max="11" man="1"/>
    <brk id="14" max="11" man="1"/>
    <brk id="19"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zoomScaleNormal="100" zoomScaleSheetLayoutView="85" zoomScalePageLayoutView="55" workbookViewId="0">
      <selection activeCell="F16" sqref="F16"/>
    </sheetView>
  </sheetViews>
  <sheetFormatPr defaultColWidth="8.85546875" defaultRowHeight="15"/>
  <cols>
    <col min="1" max="1" width="8.7109375" style="229" customWidth="1"/>
    <col min="2" max="2" width="14.7109375" customWidth="1"/>
    <col min="3" max="3" width="38.7109375" customWidth="1"/>
    <col min="4" max="4" width="8.7109375" customWidth="1"/>
    <col min="5" max="6" width="15.7109375" customWidth="1"/>
    <col min="7" max="7" width="12.7109375" customWidth="1"/>
    <col min="8" max="8" width="40.7109375" customWidth="1"/>
    <col min="9" max="10" width="0" hidden="1" customWidth="1"/>
    <col min="11" max="11" width="40.7109375" customWidth="1"/>
    <col min="12" max="12" width="10.7109375" customWidth="1"/>
    <col min="13" max="13" width="8.85546875" style="398"/>
  </cols>
  <sheetData>
    <row r="1" spans="1:13">
      <c r="A1" s="225"/>
      <c r="B1" s="121"/>
      <c r="C1" s="121"/>
      <c r="D1" s="121"/>
      <c r="E1" s="121"/>
      <c r="F1" s="121"/>
      <c r="G1" s="121"/>
      <c r="H1" s="139"/>
      <c r="I1" s="139"/>
      <c r="J1" s="139"/>
      <c r="K1" s="139"/>
      <c r="L1" s="138"/>
    </row>
    <row r="2" spans="1:13" s="210" customFormat="1">
      <c r="A2" s="226" t="s">
        <v>443</v>
      </c>
      <c r="B2" s="222"/>
      <c r="C2" s="222"/>
      <c r="D2" s="222"/>
      <c r="E2" s="222"/>
      <c r="F2" s="221" t="s">
        <v>904</v>
      </c>
      <c r="H2" s="223"/>
      <c r="I2" s="223"/>
      <c r="J2" s="223"/>
      <c r="K2" s="223"/>
      <c r="L2" s="224"/>
      <c r="M2" s="403"/>
    </row>
    <row r="3" spans="1:13" ht="39.950000000000003" customHeight="1">
      <c r="A3" s="738" t="s">
        <v>1</v>
      </c>
      <c r="B3" s="738" t="s">
        <v>2</v>
      </c>
      <c r="C3" s="738" t="s">
        <v>3</v>
      </c>
      <c r="D3" s="738" t="s">
        <v>62</v>
      </c>
      <c r="E3" s="738" t="s">
        <v>4</v>
      </c>
      <c r="F3" s="738"/>
      <c r="G3" s="738" t="s">
        <v>5</v>
      </c>
      <c r="H3" s="736" t="s">
        <v>6</v>
      </c>
      <c r="I3" s="736" t="s">
        <v>7</v>
      </c>
      <c r="J3" s="736"/>
      <c r="K3" s="736" t="s">
        <v>8</v>
      </c>
      <c r="L3" s="736" t="s">
        <v>9</v>
      </c>
    </row>
    <row r="4" spans="1:13" ht="39.950000000000003" customHeight="1">
      <c r="A4" s="738"/>
      <c r="B4" s="738"/>
      <c r="C4" s="738"/>
      <c r="D4" s="738"/>
      <c r="E4" s="439" t="s">
        <v>10</v>
      </c>
      <c r="F4" s="439" t="s">
        <v>11</v>
      </c>
      <c r="G4" s="738"/>
      <c r="H4" s="736"/>
      <c r="I4" s="440" t="s">
        <v>12</v>
      </c>
      <c r="J4" s="440" t="s">
        <v>13</v>
      </c>
      <c r="K4" s="736"/>
      <c r="L4" s="736"/>
    </row>
    <row r="5" spans="1:13" ht="15" customHeight="1">
      <c r="A5" s="441">
        <v>1</v>
      </c>
      <c r="B5" s="441">
        <v>2</v>
      </c>
      <c r="C5" s="442" t="s">
        <v>14</v>
      </c>
      <c r="D5" s="441">
        <v>4</v>
      </c>
      <c r="E5" s="441">
        <v>5</v>
      </c>
      <c r="F5" s="441">
        <v>6</v>
      </c>
      <c r="G5" s="441">
        <v>7</v>
      </c>
      <c r="H5" s="443">
        <v>8</v>
      </c>
      <c r="I5" s="443">
        <v>9</v>
      </c>
      <c r="J5" s="443">
        <v>10</v>
      </c>
      <c r="K5" s="443">
        <v>9</v>
      </c>
      <c r="L5" s="443">
        <v>10</v>
      </c>
    </row>
    <row r="6" spans="1:13" ht="15" customHeight="1">
      <c r="A6" s="227" t="s">
        <v>452</v>
      </c>
      <c r="B6" s="125" t="s">
        <v>685</v>
      </c>
      <c r="C6" s="122"/>
      <c r="D6" s="131"/>
      <c r="E6" s="132"/>
      <c r="F6" s="132"/>
      <c r="G6" s="123"/>
      <c r="H6" s="124"/>
      <c r="I6" s="124"/>
      <c r="J6" s="124"/>
      <c r="K6" s="124"/>
      <c r="L6" s="133"/>
    </row>
    <row r="7" spans="1:13" ht="15" customHeight="1">
      <c r="A7" s="228" t="s">
        <v>453</v>
      </c>
      <c r="B7" s="134" t="s">
        <v>686</v>
      </c>
      <c r="C7" s="134"/>
      <c r="D7" s="135"/>
      <c r="E7" s="136"/>
      <c r="F7" s="136"/>
      <c r="G7" s="129"/>
      <c r="H7" s="140"/>
      <c r="I7" s="140"/>
      <c r="J7" s="140"/>
      <c r="K7" s="126"/>
      <c r="L7" s="137"/>
    </row>
    <row r="8" spans="1:13" ht="90" customHeight="1">
      <c r="A8" s="566" t="s">
        <v>454</v>
      </c>
      <c r="B8" s="567" t="s">
        <v>455</v>
      </c>
      <c r="C8" s="567" t="s">
        <v>456</v>
      </c>
      <c r="D8" s="566" t="s">
        <v>19</v>
      </c>
      <c r="E8" s="617" t="s">
        <v>293</v>
      </c>
      <c r="F8" s="566" t="s">
        <v>242</v>
      </c>
      <c r="G8" s="566" t="s">
        <v>24</v>
      </c>
      <c r="H8" s="618" t="s">
        <v>24</v>
      </c>
      <c r="I8" s="619"/>
      <c r="J8" s="619"/>
      <c r="K8" s="620" t="s">
        <v>1276</v>
      </c>
      <c r="L8" s="621" t="s">
        <v>457</v>
      </c>
      <c r="M8" s="398">
        <v>2</v>
      </c>
    </row>
    <row r="9" spans="1:13" ht="79.5" customHeight="1">
      <c r="A9" s="566" t="s">
        <v>458</v>
      </c>
      <c r="B9" s="567" t="s">
        <v>459</v>
      </c>
      <c r="C9" s="567" t="s">
        <v>460</v>
      </c>
      <c r="D9" s="566" t="s">
        <v>406</v>
      </c>
      <c r="E9" s="622" t="s">
        <v>293</v>
      </c>
      <c r="F9" s="566" t="s">
        <v>242</v>
      </c>
      <c r="G9" s="566" t="s">
        <v>24</v>
      </c>
      <c r="H9" s="618" t="s">
        <v>24</v>
      </c>
      <c r="I9" s="623"/>
      <c r="J9" s="623"/>
      <c r="K9" s="620" t="s">
        <v>1277</v>
      </c>
      <c r="L9" s="621" t="s">
        <v>457</v>
      </c>
      <c r="M9" s="398">
        <v>2</v>
      </c>
    </row>
    <row r="10" spans="1:13" ht="140.25" customHeight="1">
      <c r="A10" s="566" t="s">
        <v>461</v>
      </c>
      <c r="B10" s="567" t="s">
        <v>462</v>
      </c>
      <c r="C10" s="567" t="s">
        <v>463</v>
      </c>
      <c r="D10" s="566" t="s">
        <v>464</v>
      </c>
      <c r="E10" s="566" t="s">
        <v>293</v>
      </c>
      <c r="F10" s="566"/>
      <c r="G10" s="566" t="s">
        <v>756</v>
      </c>
      <c r="H10" s="624" t="s">
        <v>961</v>
      </c>
      <c r="I10" s="625">
        <v>0</v>
      </c>
      <c r="J10" s="625">
        <v>0</v>
      </c>
      <c r="K10" s="626" t="s">
        <v>1336</v>
      </c>
      <c r="L10" s="621" t="s">
        <v>457</v>
      </c>
      <c r="M10" s="398">
        <v>3</v>
      </c>
    </row>
    <row r="11" spans="1:13" ht="270" customHeight="1">
      <c r="A11" s="566" t="s">
        <v>465</v>
      </c>
      <c r="B11" s="567" t="s">
        <v>466</v>
      </c>
      <c r="C11" s="567" t="s">
        <v>467</v>
      </c>
      <c r="D11" s="566" t="s">
        <v>29</v>
      </c>
      <c r="E11" s="566" t="s">
        <v>293</v>
      </c>
      <c r="F11" s="566"/>
      <c r="G11" s="566" t="s">
        <v>745</v>
      </c>
      <c r="H11" s="624" t="s">
        <v>1314</v>
      </c>
      <c r="I11" s="625">
        <v>1732.2</v>
      </c>
      <c r="J11" s="625">
        <v>0</v>
      </c>
      <c r="K11" s="624" t="s">
        <v>1279</v>
      </c>
      <c r="L11" s="621" t="s">
        <v>457</v>
      </c>
      <c r="M11" s="401">
        <v>1</v>
      </c>
    </row>
    <row r="12" spans="1:13" ht="67.5">
      <c r="A12" s="566" t="s">
        <v>468</v>
      </c>
      <c r="B12" s="567" t="s">
        <v>469</v>
      </c>
      <c r="C12" s="567" t="s">
        <v>470</v>
      </c>
      <c r="D12" s="566" t="s">
        <v>334</v>
      </c>
      <c r="E12" s="566" t="s">
        <v>293</v>
      </c>
      <c r="F12" s="566"/>
      <c r="G12" s="566" t="s">
        <v>745</v>
      </c>
      <c r="H12" s="627" t="s">
        <v>740</v>
      </c>
      <c r="I12" s="623">
        <v>0</v>
      </c>
      <c r="J12" s="623">
        <v>0</v>
      </c>
      <c r="K12" s="627" t="s">
        <v>730</v>
      </c>
      <c r="L12" s="621" t="s">
        <v>457</v>
      </c>
      <c r="M12" s="401">
        <v>1</v>
      </c>
    </row>
    <row r="13" spans="1:13" ht="396" customHeight="1">
      <c r="A13" s="566" t="s">
        <v>471</v>
      </c>
      <c r="B13" s="567" t="s">
        <v>472</v>
      </c>
      <c r="C13" s="567" t="s">
        <v>473</v>
      </c>
      <c r="D13" s="566" t="s">
        <v>243</v>
      </c>
      <c r="E13" s="566" t="s">
        <v>293</v>
      </c>
      <c r="F13" s="566"/>
      <c r="G13" s="566" t="s">
        <v>745</v>
      </c>
      <c r="H13" s="628" t="s">
        <v>1282</v>
      </c>
      <c r="I13" s="629">
        <v>22805.200000000001</v>
      </c>
      <c r="J13" s="629">
        <v>1327.7</v>
      </c>
      <c r="K13" s="630" t="s">
        <v>1281</v>
      </c>
      <c r="L13" s="621" t="s">
        <v>457</v>
      </c>
      <c r="M13" s="401">
        <v>1</v>
      </c>
    </row>
    <row r="14" spans="1:13" ht="89.25" customHeight="1">
      <c r="A14" s="566" t="s">
        <v>474</v>
      </c>
      <c r="B14" s="567" t="s">
        <v>475</v>
      </c>
      <c r="C14" s="567" t="s">
        <v>476</v>
      </c>
      <c r="D14" s="566" t="s">
        <v>19</v>
      </c>
      <c r="E14" s="566" t="s">
        <v>293</v>
      </c>
      <c r="F14" s="566"/>
      <c r="G14" s="566" t="s">
        <v>24</v>
      </c>
      <c r="H14" s="627" t="s">
        <v>477</v>
      </c>
      <c r="I14" s="623">
        <v>14288</v>
      </c>
      <c r="J14" s="623">
        <v>4261.8999999999996</v>
      </c>
      <c r="K14" s="631" t="s">
        <v>1280</v>
      </c>
      <c r="L14" s="621" t="s">
        <v>457</v>
      </c>
      <c r="M14" s="401">
        <v>2</v>
      </c>
    </row>
    <row r="15" spans="1:13" ht="135">
      <c r="A15" s="566" t="s">
        <v>478</v>
      </c>
      <c r="B15" s="567" t="s">
        <v>479</v>
      </c>
      <c r="C15" s="567" t="s">
        <v>480</v>
      </c>
      <c r="D15" s="566" t="s">
        <v>122</v>
      </c>
      <c r="E15" s="617" t="s">
        <v>293</v>
      </c>
      <c r="F15" s="566" t="s">
        <v>481</v>
      </c>
      <c r="G15" s="566" t="s">
        <v>745</v>
      </c>
      <c r="H15" s="632" t="s">
        <v>962</v>
      </c>
      <c r="I15" s="623">
        <v>80.400000000000006</v>
      </c>
      <c r="J15" s="623">
        <v>80.400000000000006</v>
      </c>
      <c r="K15" s="631" t="s">
        <v>776</v>
      </c>
      <c r="L15" s="621" t="s">
        <v>457</v>
      </c>
      <c r="M15" s="401">
        <v>1</v>
      </c>
    </row>
    <row r="16" spans="1:13" ht="72.75" customHeight="1">
      <c r="A16" s="566" t="s">
        <v>482</v>
      </c>
      <c r="B16" s="567" t="s">
        <v>483</v>
      </c>
      <c r="C16" s="567" t="s">
        <v>484</v>
      </c>
      <c r="D16" s="566" t="s">
        <v>29</v>
      </c>
      <c r="E16" s="617" t="s">
        <v>293</v>
      </c>
      <c r="F16" s="566"/>
      <c r="G16" s="566" t="s">
        <v>745</v>
      </c>
      <c r="H16" s="633" t="s">
        <v>485</v>
      </c>
      <c r="I16" s="629" t="s">
        <v>21</v>
      </c>
      <c r="J16" s="629" t="s">
        <v>21</v>
      </c>
      <c r="K16" s="634" t="s">
        <v>486</v>
      </c>
      <c r="L16" s="621" t="s">
        <v>457</v>
      </c>
      <c r="M16" s="401">
        <v>1</v>
      </c>
    </row>
    <row r="17" spans="1:15">
      <c r="A17" s="128"/>
      <c r="B17" s="127"/>
      <c r="C17" s="127"/>
      <c r="D17" s="128"/>
      <c r="E17" s="128"/>
      <c r="F17" s="128"/>
      <c r="G17" s="128"/>
      <c r="H17" s="124"/>
      <c r="I17" s="141"/>
      <c r="J17" s="141"/>
      <c r="K17" s="124"/>
      <c r="L17" s="133"/>
    </row>
    <row r="18" spans="1:15">
      <c r="A18" s="351" t="s">
        <v>487</v>
      </c>
      <c r="B18" s="134" t="s">
        <v>1283</v>
      </c>
      <c r="C18" s="134"/>
      <c r="D18" s="135"/>
      <c r="E18" s="135"/>
      <c r="F18" s="135"/>
      <c r="G18" s="119"/>
      <c r="H18" s="126"/>
      <c r="I18" s="142"/>
      <c r="J18" s="142"/>
      <c r="K18" s="126"/>
      <c r="L18" s="137"/>
    </row>
    <row r="19" spans="1:15" ht="114.75" customHeight="1">
      <c r="A19" s="566" t="s">
        <v>488</v>
      </c>
      <c r="B19" s="567" t="s">
        <v>489</v>
      </c>
      <c r="C19" s="567" t="s">
        <v>490</v>
      </c>
      <c r="D19" s="566" t="s">
        <v>127</v>
      </c>
      <c r="E19" s="617" t="s">
        <v>293</v>
      </c>
      <c r="F19" s="617"/>
      <c r="G19" s="566" t="s">
        <v>24</v>
      </c>
      <c r="H19" s="627" t="s">
        <v>491</v>
      </c>
      <c r="I19" s="623">
        <v>0</v>
      </c>
      <c r="J19" s="623">
        <v>0</v>
      </c>
      <c r="K19" s="627" t="s">
        <v>492</v>
      </c>
      <c r="L19" s="621" t="s">
        <v>457</v>
      </c>
      <c r="M19" s="401">
        <v>2</v>
      </c>
    </row>
    <row r="20" spans="1:15" ht="157.5">
      <c r="A20" s="566" t="s">
        <v>493</v>
      </c>
      <c r="B20" s="567" t="s">
        <v>494</v>
      </c>
      <c r="C20" s="567" t="s">
        <v>495</v>
      </c>
      <c r="D20" s="566" t="s">
        <v>127</v>
      </c>
      <c r="E20" s="566" t="s">
        <v>293</v>
      </c>
      <c r="F20" s="566"/>
      <c r="G20" s="566" t="s">
        <v>745</v>
      </c>
      <c r="H20" s="633" t="s">
        <v>963</v>
      </c>
      <c r="I20" s="629">
        <v>0</v>
      </c>
      <c r="J20" s="629">
        <v>0</v>
      </c>
      <c r="K20" s="468" t="s">
        <v>778</v>
      </c>
      <c r="L20" s="621" t="s">
        <v>457</v>
      </c>
      <c r="M20" s="401">
        <v>1</v>
      </c>
    </row>
    <row r="21" spans="1:15" ht="71.25" customHeight="1">
      <c r="A21" s="566" t="s">
        <v>496</v>
      </c>
      <c r="B21" s="567" t="s">
        <v>497</v>
      </c>
      <c r="C21" s="567" t="s">
        <v>498</v>
      </c>
      <c r="D21" s="566" t="s">
        <v>19</v>
      </c>
      <c r="E21" s="566" t="s">
        <v>293</v>
      </c>
      <c r="F21" s="566"/>
      <c r="G21" s="566" t="s">
        <v>24</v>
      </c>
      <c r="H21" s="618" t="s">
        <v>24</v>
      </c>
      <c r="I21" s="623">
        <v>0</v>
      </c>
      <c r="J21" s="623">
        <v>0</v>
      </c>
      <c r="K21" s="620" t="s">
        <v>1278</v>
      </c>
      <c r="L21" s="621" t="s">
        <v>457</v>
      </c>
      <c r="M21" s="401">
        <v>2</v>
      </c>
    </row>
    <row r="22" spans="1:15" ht="84.75" customHeight="1">
      <c r="A22" s="566" t="s">
        <v>499</v>
      </c>
      <c r="B22" s="567" t="s">
        <v>500</v>
      </c>
      <c r="C22" s="567" t="s">
        <v>501</v>
      </c>
      <c r="D22" s="566" t="s">
        <v>29</v>
      </c>
      <c r="E22" s="566" t="s">
        <v>293</v>
      </c>
      <c r="F22" s="566"/>
      <c r="G22" s="566" t="s">
        <v>24</v>
      </c>
      <c r="H22" s="633" t="s">
        <v>1329</v>
      </c>
      <c r="I22" s="629">
        <v>367</v>
      </c>
      <c r="J22" s="629">
        <v>0</v>
      </c>
      <c r="K22" s="468" t="s">
        <v>777</v>
      </c>
      <c r="L22" s="621" t="s">
        <v>457</v>
      </c>
      <c r="M22" s="401">
        <v>2</v>
      </c>
    </row>
    <row r="23" spans="1:15" ht="97.5" customHeight="1">
      <c r="A23" s="566" t="s">
        <v>502</v>
      </c>
      <c r="B23" s="567" t="s">
        <v>503</v>
      </c>
      <c r="C23" s="567" t="s">
        <v>504</v>
      </c>
      <c r="D23" s="566" t="s">
        <v>29</v>
      </c>
      <c r="E23" s="617" t="s">
        <v>293</v>
      </c>
      <c r="F23" s="566"/>
      <c r="G23" s="566" t="s">
        <v>745</v>
      </c>
      <c r="H23" s="630" t="s">
        <v>505</v>
      </c>
      <c r="I23" s="623">
        <v>20919</v>
      </c>
      <c r="J23" s="623">
        <v>3630</v>
      </c>
      <c r="K23" s="627" t="s">
        <v>506</v>
      </c>
      <c r="L23" s="621" t="s">
        <v>457</v>
      </c>
      <c r="M23" s="401">
        <v>1</v>
      </c>
    </row>
    <row r="26" spans="1:15">
      <c r="O26" s="409"/>
    </row>
    <row r="27" spans="1:15" s="409" customFormat="1">
      <c r="A27" s="434"/>
      <c r="D27" s="387">
        <f>+COUNTIF($M:$M,1)</f>
        <v>7</v>
      </c>
      <c r="E27" s="387">
        <f>+COUNTIF($M:$M,2)</f>
        <v>6</v>
      </c>
      <c r="F27" s="387">
        <f>+COUNTIF($M:$M,3)</f>
        <v>1</v>
      </c>
      <c r="G27" s="387">
        <f>+COUNTIF($M:$M,4)</f>
        <v>0</v>
      </c>
      <c r="M27" s="398">
        <v>14</v>
      </c>
    </row>
  </sheetData>
  <mergeCells count="10">
    <mergeCell ref="L3:L4"/>
    <mergeCell ref="A3:A4"/>
    <mergeCell ref="B3:B4"/>
    <mergeCell ref="E3:F3"/>
    <mergeCell ref="G3:G4"/>
    <mergeCell ref="H3:H4"/>
    <mergeCell ref="I3:J3"/>
    <mergeCell ref="C3:C4"/>
    <mergeCell ref="D3:D4"/>
    <mergeCell ref="K3:K4"/>
  </mergeCells>
  <pageMargins left="0.25" right="0.25" top="0.75" bottom="0.75" header="0.3" footer="0.3"/>
  <pageSetup paperSize="9" scale="68" fitToHeight="0" orientation="landscape" r:id="rId1"/>
  <headerFooter>
    <oddFooter>&amp;C&amp;P</oddFooter>
  </headerFooter>
  <rowBreaks count="2" manualBreakCount="2">
    <brk id="11" max="11" man="1"/>
    <brk id="1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zoomScale="85" zoomScaleNormal="85" zoomScaleSheetLayoutView="85" zoomScalePageLayoutView="55" workbookViewId="0">
      <selection activeCell="C14" sqref="C14"/>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10.7109375" hidden="1" customWidth="1"/>
    <col min="10" max="10" width="9.5703125" hidden="1" customWidth="1"/>
    <col min="11" max="11" width="40.7109375" customWidth="1"/>
    <col min="12" max="12" width="10.7109375" customWidth="1"/>
    <col min="13" max="13" width="12" style="398" customWidth="1"/>
  </cols>
  <sheetData>
    <row r="1" spans="1:13" s="193" customFormat="1" ht="15" customHeight="1">
      <c r="M1" s="398"/>
    </row>
    <row r="2" spans="1:13" s="210" customFormat="1" ht="15" customHeight="1">
      <c r="A2" s="230" t="s">
        <v>443</v>
      </c>
      <c r="B2" s="231"/>
      <c r="C2" s="231"/>
      <c r="D2" s="231"/>
      <c r="E2" s="231"/>
      <c r="F2" s="230" t="s">
        <v>904</v>
      </c>
      <c r="H2" s="233"/>
      <c r="I2" s="233"/>
      <c r="J2" s="233"/>
      <c r="K2" s="233"/>
      <c r="L2" s="234"/>
      <c r="M2" s="403"/>
    </row>
    <row r="3" spans="1:13" s="100" customFormat="1" ht="39.950000000000003" customHeight="1">
      <c r="A3" s="744" t="s">
        <v>1</v>
      </c>
      <c r="B3" s="744" t="s">
        <v>2</v>
      </c>
      <c r="C3" s="744" t="s">
        <v>3</v>
      </c>
      <c r="D3" s="744" t="s">
        <v>1330</v>
      </c>
      <c r="E3" s="744" t="s">
        <v>4</v>
      </c>
      <c r="F3" s="744"/>
      <c r="G3" s="745" t="s">
        <v>5</v>
      </c>
      <c r="H3" s="747" t="s">
        <v>6</v>
      </c>
      <c r="I3" s="747" t="s">
        <v>7</v>
      </c>
      <c r="J3" s="747"/>
      <c r="K3" s="747" t="s">
        <v>8</v>
      </c>
      <c r="L3" s="736" t="s">
        <v>9</v>
      </c>
      <c r="M3" s="410"/>
    </row>
    <row r="4" spans="1:13" s="100" customFormat="1" ht="39.950000000000003" customHeight="1">
      <c r="A4" s="744"/>
      <c r="B4" s="744"/>
      <c r="C4" s="744"/>
      <c r="D4" s="744"/>
      <c r="E4" s="635" t="s">
        <v>10</v>
      </c>
      <c r="F4" s="635" t="s">
        <v>11</v>
      </c>
      <c r="G4" s="746"/>
      <c r="H4" s="747"/>
      <c r="I4" s="636" t="s">
        <v>12</v>
      </c>
      <c r="J4" s="636" t="s">
        <v>13</v>
      </c>
      <c r="K4" s="747"/>
      <c r="L4" s="736"/>
      <c r="M4" s="410"/>
    </row>
    <row r="5" spans="1:13" ht="15" customHeight="1">
      <c r="A5" s="637">
        <v>1</v>
      </c>
      <c r="B5" s="637">
        <v>2</v>
      </c>
      <c r="C5" s="638" t="s">
        <v>14</v>
      </c>
      <c r="D5" s="637">
        <v>4</v>
      </c>
      <c r="E5" s="637">
        <v>5</v>
      </c>
      <c r="F5" s="637">
        <v>6</v>
      </c>
      <c r="G5" s="639">
        <v>7</v>
      </c>
      <c r="H5" s="640">
        <v>8</v>
      </c>
      <c r="I5" s="640">
        <v>9</v>
      </c>
      <c r="J5" s="640">
        <v>10</v>
      </c>
      <c r="K5" s="640">
        <v>9</v>
      </c>
      <c r="L5" s="443">
        <v>10</v>
      </c>
    </row>
    <row r="6" spans="1:13" ht="15" customHeight="1">
      <c r="A6" s="145" t="s">
        <v>507</v>
      </c>
      <c r="B6" s="146" t="s">
        <v>508</v>
      </c>
      <c r="C6" s="147"/>
      <c r="D6" s="143"/>
      <c r="E6" s="23"/>
      <c r="F6" s="23"/>
      <c r="G6" s="23"/>
      <c r="H6" s="22"/>
      <c r="I6" s="22"/>
      <c r="J6" s="22"/>
      <c r="K6" s="22"/>
      <c r="L6" s="22"/>
    </row>
    <row r="7" spans="1:13" ht="15" customHeight="1">
      <c r="A7" s="145" t="s">
        <v>509</v>
      </c>
      <c r="B7" s="146" t="s">
        <v>510</v>
      </c>
      <c r="C7" s="146"/>
      <c r="D7" s="145"/>
      <c r="E7" s="24"/>
      <c r="F7" s="24"/>
      <c r="G7" s="24"/>
      <c r="H7" s="25"/>
      <c r="I7" s="25"/>
      <c r="J7" s="25"/>
      <c r="K7" s="25"/>
      <c r="L7" s="25"/>
    </row>
    <row r="8" spans="1:13" ht="225.75" customHeight="1">
      <c r="A8" s="641" t="s">
        <v>511</v>
      </c>
      <c r="B8" s="642" t="s">
        <v>512</v>
      </c>
      <c r="C8" s="642" t="s">
        <v>513</v>
      </c>
      <c r="D8" s="641" t="s">
        <v>29</v>
      </c>
      <c r="E8" s="641" t="s">
        <v>293</v>
      </c>
      <c r="F8" s="641" t="s">
        <v>514</v>
      </c>
      <c r="G8" s="643" t="s">
        <v>745</v>
      </c>
      <c r="H8" s="644" t="s">
        <v>1284</v>
      </c>
      <c r="I8" s="645" t="s">
        <v>515</v>
      </c>
      <c r="J8" s="646" t="s">
        <v>21</v>
      </c>
      <c r="K8" s="647" t="s">
        <v>1315</v>
      </c>
      <c r="L8" s="648" t="s">
        <v>457</v>
      </c>
      <c r="M8" s="398">
        <v>1</v>
      </c>
    </row>
    <row r="9" spans="1:13" ht="153.75" customHeight="1">
      <c r="A9" s="534" t="s">
        <v>516</v>
      </c>
      <c r="B9" s="614" t="s">
        <v>517</v>
      </c>
      <c r="C9" s="614" t="s">
        <v>518</v>
      </c>
      <c r="D9" s="534" t="s">
        <v>122</v>
      </c>
      <c r="E9" s="534" t="s">
        <v>293</v>
      </c>
      <c r="F9" s="534" t="s">
        <v>514</v>
      </c>
      <c r="G9" s="568" t="s">
        <v>745</v>
      </c>
      <c r="H9" s="649" t="s">
        <v>1118</v>
      </c>
      <c r="I9" s="650">
        <v>0</v>
      </c>
      <c r="J9" s="650">
        <v>0</v>
      </c>
      <c r="K9" s="628" t="s">
        <v>1285</v>
      </c>
      <c r="L9" s="651" t="s">
        <v>457</v>
      </c>
      <c r="M9" s="412">
        <v>1</v>
      </c>
    </row>
    <row r="10" spans="1:13" ht="198" customHeight="1">
      <c r="A10" s="534" t="s">
        <v>519</v>
      </c>
      <c r="B10" s="614" t="s">
        <v>520</v>
      </c>
      <c r="C10" s="614" t="s">
        <v>521</v>
      </c>
      <c r="D10" s="534" t="s">
        <v>122</v>
      </c>
      <c r="E10" s="534" t="s">
        <v>293</v>
      </c>
      <c r="F10" s="534" t="s">
        <v>514</v>
      </c>
      <c r="G10" s="568" t="s">
        <v>745</v>
      </c>
      <c r="H10" s="652" t="s">
        <v>1168</v>
      </c>
      <c r="I10" s="650">
        <v>0</v>
      </c>
      <c r="J10" s="650">
        <v>0</v>
      </c>
      <c r="K10" s="628" t="s">
        <v>1119</v>
      </c>
      <c r="L10" s="651" t="s">
        <v>457</v>
      </c>
      <c r="M10" s="412">
        <v>1</v>
      </c>
    </row>
    <row r="11" spans="1:13" ht="193.5" customHeight="1">
      <c r="A11" s="641" t="s">
        <v>522</v>
      </c>
      <c r="B11" s="642" t="s">
        <v>523</v>
      </c>
      <c r="C11" s="642" t="s">
        <v>524</v>
      </c>
      <c r="D11" s="641" t="s">
        <v>122</v>
      </c>
      <c r="E11" s="641" t="s">
        <v>293</v>
      </c>
      <c r="F11" s="641" t="s">
        <v>514</v>
      </c>
      <c r="G11" s="643" t="s">
        <v>745</v>
      </c>
      <c r="H11" s="653" t="s">
        <v>1089</v>
      </c>
      <c r="I11" s="654">
        <v>0</v>
      </c>
      <c r="J11" s="654">
        <v>0</v>
      </c>
      <c r="K11" s="655" t="s">
        <v>1090</v>
      </c>
      <c r="L11" s="648" t="s">
        <v>457</v>
      </c>
      <c r="M11" s="401">
        <v>1</v>
      </c>
    </row>
    <row r="12" spans="1:13" ht="202.5">
      <c r="A12" s="641" t="s">
        <v>525</v>
      </c>
      <c r="B12" s="642" t="s">
        <v>526</v>
      </c>
      <c r="C12" s="642" t="s">
        <v>527</v>
      </c>
      <c r="D12" s="641" t="s">
        <v>122</v>
      </c>
      <c r="E12" s="641" t="s">
        <v>293</v>
      </c>
      <c r="F12" s="641" t="s">
        <v>514</v>
      </c>
      <c r="G12" s="643" t="s">
        <v>745</v>
      </c>
      <c r="H12" s="656" t="s">
        <v>1091</v>
      </c>
      <c r="I12" s="654" t="s">
        <v>21</v>
      </c>
      <c r="J12" s="654" t="s">
        <v>21</v>
      </c>
      <c r="K12" s="657" t="s">
        <v>1092</v>
      </c>
      <c r="L12" s="648" t="s">
        <v>457</v>
      </c>
      <c r="M12" s="401">
        <v>1</v>
      </c>
    </row>
    <row r="13" spans="1:13" ht="112.5">
      <c r="A13" s="641" t="s">
        <v>528</v>
      </c>
      <c r="B13" s="642" t="s">
        <v>529</v>
      </c>
      <c r="C13" s="642" t="s">
        <v>530</v>
      </c>
      <c r="D13" s="641" t="s">
        <v>122</v>
      </c>
      <c r="E13" s="641" t="s">
        <v>293</v>
      </c>
      <c r="F13" s="641" t="s">
        <v>514</v>
      </c>
      <c r="G13" s="643" t="s">
        <v>745</v>
      </c>
      <c r="H13" s="658" t="s">
        <v>531</v>
      </c>
      <c r="I13" s="659">
        <v>0</v>
      </c>
      <c r="J13" s="659">
        <v>0</v>
      </c>
      <c r="K13" s="660" t="s">
        <v>1093</v>
      </c>
      <c r="L13" s="648" t="s">
        <v>457</v>
      </c>
      <c r="M13" s="401">
        <v>1</v>
      </c>
    </row>
    <row r="14" spans="1:13" ht="199.5" customHeight="1">
      <c r="A14" s="641" t="s">
        <v>532</v>
      </c>
      <c r="B14" s="642" t="s">
        <v>533</v>
      </c>
      <c r="C14" s="642" t="s">
        <v>586</v>
      </c>
      <c r="D14" s="641" t="s">
        <v>189</v>
      </c>
      <c r="E14" s="641" t="s">
        <v>293</v>
      </c>
      <c r="F14" s="641" t="s">
        <v>514</v>
      </c>
      <c r="G14" s="643" t="s">
        <v>745</v>
      </c>
      <c r="H14" s="658" t="s">
        <v>1094</v>
      </c>
      <c r="I14" s="659">
        <v>0</v>
      </c>
      <c r="J14" s="659">
        <v>0</v>
      </c>
      <c r="K14" s="661" t="s">
        <v>1095</v>
      </c>
      <c r="L14" s="648" t="s">
        <v>457</v>
      </c>
      <c r="M14" s="401">
        <v>1</v>
      </c>
    </row>
    <row r="15" spans="1:13">
      <c r="A15" s="145"/>
      <c r="B15" s="146"/>
      <c r="C15" s="146"/>
      <c r="D15" s="145"/>
      <c r="E15" s="145"/>
      <c r="F15" s="145"/>
      <c r="G15" s="145"/>
      <c r="H15" s="25"/>
      <c r="I15" s="90"/>
      <c r="J15" s="90"/>
      <c r="K15" s="25"/>
      <c r="L15" s="25"/>
    </row>
    <row r="16" spans="1:13">
      <c r="A16" s="145" t="s">
        <v>534</v>
      </c>
      <c r="B16" s="146" t="s">
        <v>535</v>
      </c>
      <c r="C16" s="146"/>
      <c r="D16" s="145"/>
      <c r="E16" s="145"/>
      <c r="F16" s="145"/>
      <c r="G16" s="145"/>
      <c r="H16" s="25"/>
      <c r="I16" s="90"/>
      <c r="J16" s="90"/>
      <c r="K16" s="25"/>
      <c r="L16" s="25"/>
    </row>
    <row r="17" spans="1:13" ht="221.25" customHeight="1">
      <c r="A17" s="641" t="s">
        <v>536</v>
      </c>
      <c r="B17" s="642" t="s">
        <v>537</v>
      </c>
      <c r="C17" s="642" t="s">
        <v>752</v>
      </c>
      <c r="D17" s="641" t="s">
        <v>241</v>
      </c>
      <c r="E17" s="641" t="s">
        <v>293</v>
      </c>
      <c r="F17" s="641"/>
      <c r="G17" s="643" t="s">
        <v>745</v>
      </c>
      <c r="H17" s="662" t="s">
        <v>1096</v>
      </c>
      <c r="I17" s="663">
        <v>17049</v>
      </c>
      <c r="J17" s="663">
        <v>9579</v>
      </c>
      <c r="K17" s="664" t="s">
        <v>1286</v>
      </c>
      <c r="L17" s="665" t="s">
        <v>457</v>
      </c>
      <c r="M17" s="401">
        <v>1</v>
      </c>
    </row>
    <row r="18" spans="1:13" ht="173.25" customHeight="1">
      <c r="A18" s="534" t="s">
        <v>538</v>
      </c>
      <c r="B18" s="614" t="s">
        <v>539</v>
      </c>
      <c r="C18" s="614" t="s">
        <v>753</v>
      </c>
      <c r="D18" s="534" t="s">
        <v>122</v>
      </c>
      <c r="E18" s="534" t="s">
        <v>293</v>
      </c>
      <c r="F18" s="534"/>
      <c r="G18" s="568" t="s">
        <v>745</v>
      </c>
      <c r="H18" s="632" t="s">
        <v>1316</v>
      </c>
      <c r="I18" s="659">
        <v>0</v>
      </c>
      <c r="J18" s="659">
        <v>0</v>
      </c>
      <c r="K18" s="664" t="s">
        <v>780</v>
      </c>
      <c r="L18" s="666" t="s">
        <v>457</v>
      </c>
      <c r="M18" s="401">
        <v>1</v>
      </c>
    </row>
    <row r="19" spans="1:13" ht="177" customHeight="1">
      <c r="A19" s="534" t="s">
        <v>540</v>
      </c>
      <c r="B19" s="614" t="s">
        <v>541</v>
      </c>
      <c r="C19" s="614" t="s">
        <v>542</v>
      </c>
      <c r="D19" s="534" t="s">
        <v>29</v>
      </c>
      <c r="E19" s="534" t="s">
        <v>293</v>
      </c>
      <c r="F19" s="534"/>
      <c r="G19" s="568" t="s">
        <v>745</v>
      </c>
      <c r="H19" s="658" t="s">
        <v>741</v>
      </c>
      <c r="I19" s="659">
        <v>600</v>
      </c>
      <c r="J19" s="659">
        <v>0</v>
      </c>
      <c r="K19" s="667" t="s">
        <v>1097</v>
      </c>
      <c r="L19" s="666" t="s">
        <v>457</v>
      </c>
      <c r="M19" s="401">
        <v>1</v>
      </c>
    </row>
    <row r="20" spans="1:13">
      <c r="A20" s="143"/>
      <c r="B20" s="23"/>
      <c r="C20" s="23"/>
      <c r="D20" s="143"/>
      <c r="E20" s="143"/>
      <c r="F20" s="143"/>
      <c r="G20" s="143"/>
      <c r="H20" s="28"/>
      <c r="I20" s="352"/>
      <c r="J20" s="352"/>
      <c r="K20" s="28"/>
      <c r="L20" s="28"/>
    </row>
    <row r="21" spans="1:13">
      <c r="A21" s="157" t="s">
        <v>543</v>
      </c>
      <c r="B21" s="353" t="s">
        <v>544</v>
      </c>
      <c r="C21" s="353"/>
      <c r="D21" s="353"/>
      <c r="E21" s="157"/>
      <c r="F21" s="157"/>
      <c r="G21" s="145"/>
      <c r="H21" s="25"/>
      <c r="I21" s="90"/>
      <c r="J21" s="90"/>
      <c r="K21" s="25"/>
      <c r="L21" s="25"/>
    </row>
    <row r="22" spans="1:13" ht="132" customHeight="1">
      <c r="A22" s="641" t="s">
        <v>545</v>
      </c>
      <c r="B22" s="642" t="s">
        <v>546</v>
      </c>
      <c r="C22" s="642" t="s">
        <v>547</v>
      </c>
      <c r="D22" s="641" t="s">
        <v>122</v>
      </c>
      <c r="E22" s="641" t="s">
        <v>293</v>
      </c>
      <c r="F22" s="641" t="s">
        <v>242</v>
      </c>
      <c r="G22" s="643" t="s">
        <v>745</v>
      </c>
      <c r="H22" s="513" t="s">
        <v>1098</v>
      </c>
      <c r="I22" s="668"/>
      <c r="J22" s="668"/>
      <c r="K22" s="669" t="s">
        <v>1099</v>
      </c>
      <c r="L22" s="648" t="s">
        <v>457</v>
      </c>
      <c r="M22" s="401">
        <v>1</v>
      </c>
    </row>
    <row r="23" spans="1:13" ht="210.75" customHeight="1">
      <c r="A23" s="641" t="s">
        <v>548</v>
      </c>
      <c r="B23" s="642" t="s">
        <v>549</v>
      </c>
      <c r="C23" s="642" t="s">
        <v>550</v>
      </c>
      <c r="D23" s="641" t="s">
        <v>29</v>
      </c>
      <c r="E23" s="641" t="s">
        <v>293</v>
      </c>
      <c r="F23" s="641"/>
      <c r="G23" s="643" t="s">
        <v>745</v>
      </c>
      <c r="H23" s="670" t="s">
        <v>1100</v>
      </c>
      <c r="I23" s="663">
        <v>19251</v>
      </c>
      <c r="J23" s="663">
        <v>19251</v>
      </c>
      <c r="K23" s="661" t="s">
        <v>1101</v>
      </c>
      <c r="L23" s="648" t="s">
        <v>457</v>
      </c>
      <c r="M23" s="401">
        <v>1</v>
      </c>
    </row>
    <row r="24" spans="1:13" ht="208.5" customHeight="1">
      <c r="A24" s="641" t="s">
        <v>551</v>
      </c>
      <c r="B24" s="642" t="s">
        <v>552</v>
      </c>
      <c r="C24" s="642" t="s">
        <v>553</v>
      </c>
      <c r="D24" s="641" t="s">
        <v>122</v>
      </c>
      <c r="E24" s="641" t="s">
        <v>293</v>
      </c>
      <c r="F24" s="641" t="s">
        <v>514</v>
      </c>
      <c r="G24" s="643" t="s">
        <v>745</v>
      </c>
      <c r="H24" s="658" t="s">
        <v>1102</v>
      </c>
      <c r="I24" s="659">
        <v>311.10000000000002</v>
      </c>
      <c r="J24" s="659">
        <v>311.10000000000002</v>
      </c>
      <c r="K24" s="671" t="s">
        <v>779</v>
      </c>
      <c r="L24" s="648" t="s">
        <v>457</v>
      </c>
      <c r="M24" s="401">
        <v>1</v>
      </c>
    </row>
    <row r="25" spans="1:13" ht="180">
      <c r="A25" s="641" t="s">
        <v>554</v>
      </c>
      <c r="B25" s="642" t="s">
        <v>555</v>
      </c>
      <c r="C25" s="642" t="s">
        <v>556</v>
      </c>
      <c r="D25" s="641" t="s">
        <v>122</v>
      </c>
      <c r="E25" s="641" t="s">
        <v>293</v>
      </c>
      <c r="F25" s="641" t="s">
        <v>557</v>
      </c>
      <c r="G25" s="643" t="s">
        <v>745</v>
      </c>
      <c r="H25" s="658" t="s">
        <v>1103</v>
      </c>
      <c r="I25" s="668"/>
      <c r="J25" s="668"/>
      <c r="K25" s="667" t="s">
        <v>1104</v>
      </c>
      <c r="L25" s="648" t="s">
        <v>457</v>
      </c>
      <c r="M25" s="401">
        <v>1</v>
      </c>
    </row>
    <row r="26" spans="1:13" ht="136.5" customHeight="1">
      <c r="A26" s="641" t="s">
        <v>558</v>
      </c>
      <c r="B26" s="642" t="s">
        <v>559</v>
      </c>
      <c r="C26" s="642" t="s">
        <v>560</v>
      </c>
      <c r="D26" s="641" t="s">
        <v>122</v>
      </c>
      <c r="E26" s="641" t="s">
        <v>293</v>
      </c>
      <c r="F26" s="641"/>
      <c r="G26" s="643" t="s">
        <v>745</v>
      </c>
      <c r="H26" s="658" t="s">
        <v>1105</v>
      </c>
      <c r="I26" s="646">
        <v>15.5</v>
      </c>
      <c r="J26" s="646">
        <v>15.5</v>
      </c>
      <c r="K26" s="667" t="s">
        <v>1106</v>
      </c>
      <c r="L26" s="648" t="s">
        <v>457</v>
      </c>
      <c r="M26" s="401">
        <v>1</v>
      </c>
    </row>
    <row r="29" spans="1:13" s="409" customFormat="1">
      <c r="D29" s="387">
        <f>+COUNTIF($M:$M,1)</f>
        <v>15</v>
      </c>
      <c r="E29" s="387">
        <f>+COUNTIF($M:$M,2)</f>
        <v>0</v>
      </c>
      <c r="F29" s="387">
        <f>+COUNTIF($M:$M,3)</f>
        <v>0</v>
      </c>
      <c r="G29" s="387">
        <f>+COUNTIF($M:$M,4)</f>
        <v>0</v>
      </c>
      <c r="M29" s="401">
        <v>15</v>
      </c>
    </row>
  </sheetData>
  <mergeCells count="10">
    <mergeCell ref="L3:L4"/>
    <mergeCell ref="A3:A4"/>
    <mergeCell ref="B3:B4"/>
    <mergeCell ref="C3:C4"/>
    <mergeCell ref="D3:D4"/>
    <mergeCell ref="E3:F3"/>
    <mergeCell ref="G3:G4"/>
    <mergeCell ref="H3:H4"/>
    <mergeCell ref="I3:J3"/>
    <mergeCell ref="K3:K4"/>
  </mergeCells>
  <pageMargins left="0.25" right="0.25" top="0.75" bottom="0.75" header="0.3" footer="0.3"/>
  <pageSetup paperSize="9" scale="68" fitToHeight="0" orientation="landscape" r:id="rId1"/>
  <headerFooter>
    <oddFooter>&amp;C&amp;P</oddFooter>
  </headerFooter>
  <rowBreaks count="3" manualBreakCount="3">
    <brk id="10" max="11" man="1"/>
    <brk id="15" max="11" man="1"/>
    <brk id="20"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zoomScale="85" zoomScaleNormal="85" zoomScaleSheetLayoutView="70" zoomScalePageLayoutView="40" workbookViewId="0">
      <selection activeCell="T23" sqref="T23"/>
    </sheetView>
  </sheetViews>
  <sheetFormatPr defaultRowHeight="15"/>
  <cols>
    <col min="1" max="1" width="8.7109375" style="83" customWidth="1"/>
    <col min="2" max="2" width="14.7109375" customWidth="1"/>
    <col min="3" max="3" width="38.7109375" customWidth="1"/>
    <col min="4" max="4" width="8.7109375" customWidth="1"/>
    <col min="5" max="6" width="15.7109375" customWidth="1"/>
    <col min="7" max="7" width="12.7109375" customWidth="1"/>
    <col min="8" max="9" width="40.7109375" customWidth="1"/>
    <col min="10" max="10" width="10.7109375" customWidth="1"/>
    <col min="11" max="11" width="9.140625" style="398"/>
  </cols>
  <sheetData>
    <row r="1" spans="1:11" s="193" customFormat="1" ht="15" customHeight="1">
      <c r="A1" s="83"/>
      <c r="K1" s="398"/>
    </row>
    <row r="2" spans="1:11" s="210" customFormat="1" ht="15" customHeight="1">
      <c r="A2" s="230" t="s">
        <v>443</v>
      </c>
      <c r="B2" s="231"/>
      <c r="C2" s="231"/>
      <c r="E2" s="231"/>
      <c r="F2" s="230" t="s">
        <v>904</v>
      </c>
      <c r="G2" s="232"/>
      <c r="H2" s="233"/>
      <c r="I2" s="233"/>
      <c r="J2" s="234"/>
      <c r="K2" s="403"/>
    </row>
    <row r="3" spans="1:11" s="235" customFormat="1" ht="39.950000000000003" customHeight="1">
      <c r="A3" s="744" t="s">
        <v>1</v>
      </c>
      <c r="B3" s="744" t="s">
        <v>2</v>
      </c>
      <c r="C3" s="744" t="s">
        <v>3</v>
      </c>
      <c r="D3" s="744" t="s">
        <v>1330</v>
      </c>
      <c r="E3" s="744" t="s">
        <v>4</v>
      </c>
      <c r="F3" s="744"/>
      <c r="G3" s="745" t="s">
        <v>5</v>
      </c>
      <c r="H3" s="747" t="s">
        <v>6</v>
      </c>
      <c r="I3" s="747" t="s">
        <v>8</v>
      </c>
      <c r="J3" s="736" t="s">
        <v>9</v>
      </c>
      <c r="K3" s="400"/>
    </row>
    <row r="4" spans="1:11" s="235" customFormat="1" ht="39.950000000000003" customHeight="1">
      <c r="A4" s="744"/>
      <c r="B4" s="744"/>
      <c r="C4" s="744"/>
      <c r="D4" s="744"/>
      <c r="E4" s="635" t="s">
        <v>10</v>
      </c>
      <c r="F4" s="635" t="s">
        <v>11</v>
      </c>
      <c r="G4" s="746"/>
      <c r="H4" s="747"/>
      <c r="I4" s="747"/>
      <c r="J4" s="736"/>
      <c r="K4" s="400"/>
    </row>
    <row r="5" spans="1:11">
      <c r="A5" s="637">
        <v>1</v>
      </c>
      <c r="B5" s="637">
        <v>2</v>
      </c>
      <c r="C5" s="638" t="s">
        <v>14</v>
      </c>
      <c r="D5" s="637">
        <v>4</v>
      </c>
      <c r="E5" s="637">
        <v>5</v>
      </c>
      <c r="F5" s="637">
        <v>6</v>
      </c>
      <c r="G5" s="639">
        <v>7</v>
      </c>
      <c r="H5" s="640">
        <v>8</v>
      </c>
      <c r="I5" s="640">
        <v>9</v>
      </c>
      <c r="J5" s="443">
        <v>10</v>
      </c>
    </row>
    <row r="6" spans="1:11">
      <c r="A6" s="145" t="s">
        <v>587</v>
      </c>
      <c r="B6" s="146" t="s">
        <v>611</v>
      </c>
      <c r="C6" s="147"/>
      <c r="D6" s="148"/>
      <c r="E6" s="149"/>
      <c r="F6" s="149"/>
      <c r="G6" s="158"/>
      <c r="H6" s="159"/>
      <c r="I6" s="159"/>
      <c r="J6" s="150"/>
    </row>
    <row r="7" spans="1:11">
      <c r="A7" s="145" t="s">
        <v>588</v>
      </c>
      <c r="B7" s="151" t="s">
        <v>612</v>
      </c>
      <c r="C7" s="151"/>
      <c r="D7" s="152"/>
      <c r="E7" s="153"/>
      <c r="F7" s="153"/>
      <c r="G7" s="160"/>
      <c r="H7" s="161"/>
      <c r="I7" s="161"/>
      <c r="J7" s="154"/>
    </row>
    <row r="8" spans="1:11" ht="325.5" customHeight="1">
      <c r="A8" s="534" t="s">
        <v>589</v>
      </c>
      <c r="B8" s="614" t="s">
        <v>590</v>
      </c>
      <c r="C8" s="614" t="s">
        <v>591</v>
      </c>
      <c r="D8" s="534" t="s">
        <v>29</v>
      </c>
      <c r="E8" s="534" t="s">
        <v>293</v>
      </c>
      <c r="F8" s="534" t="s">
        <v>242</v>
      </c>
      <c r="G8" s="672" t="s">
        <v>745</v>
      </c>
      <c r="H8" s="647" t="s">
        <v>1337</v>
      </c>
      <c r="I8" s="647" t="s">
        <v>1338</v>
      </c>
      <c r="J8" s="651" t="s">
        <v>425</v>
      </c>
      <c r="K8" s="398">
        <v>1</v>
      </c>
    </row>
    <row r="9" spans="1:11" ht="225">
      <c r="A9" s="534" t="s">
        <v>592</v>
      </c>
      <c r="B9" s="614" t="s">
        <v>593</v>
      </c>
      <c r="C9" s="614" t="s">
        <v>594</v>
      </c>
      <c r="D9" s="534" t="s">
        <v>29</v>
      </c>
      <c r="E9" s="534" t="s">
        <v>293</v>
      </c>
      <c r="F9" s="534"/>
      <c r="G9" s="672" t="s">
        <v>745</v>
      </c>
      <c r="H9" s="658" t="s">
        <v>1317</v>
      </c>
      <c r="I9" s="658" t="s">
        <v>1289</v>
      </c>
      <c r="J9" s="651" t="s">
        <v>425</v>
      </c>
      <c r="K9" s="398">
        <v>1</v>
      </c>
    </row>
    <row r="10" spans="1:11" ht="90">
      <c r="A10" s="534" t="s">
        <v>595</v>
      </c>
      <c r="B10" s="614" t="s">
        <v>596</v>
      </c>
      <c r="C10" s="614" t="s">
        <v>597</v>
      </c>
      <c r="D10" s="534" t="s">
        <v>29</v>
      </c>
      <c r="E10" s="534" t="s">
        <v>293</v>
      </c>
      <c r="F10" s="534"/>
      <c r="G10" s="672" t="s">
        <v>745</v>
      </c>
      <c r="H10" s="658" t="s">
        <v>613</v>
      </c>
      <c r="I10" s="658" t="s">
        <v>964</v>
      </c>
      <c r="J10" s="651" t="s">
        <v>425</v>
      </c>
      <c r="K10" s="398">
        <v>1</v>
      </c>
    </row>
    <row r="11" spans="1:11" ht="126" customHeight="1">
      <c r="A11" s="534" t="s">
        <v>598</v>
      </c>
      <c r="B11" s="614" t="s">
        <v>599</v>
      </c>
      <c r="C11" s="614" t="s">
        <v>600</v>
      </c>
      <c r="D11" s="534" t="s">
        <v>122</v>
      </c>
      <c r="E11" s="534" t="s">
        <v>293</v>
      </c>
      <c r="F11" s="534"/>
      <c r="G11" s="672" t="s">
        <v>745</v>
      </c>
      <c r="H11" s="658" t="s">
        <v>965</v>
      </c>
      <c r="I11" s="658" t="s">
        <v>966</v>
      </c>
      <c r="J11" s="651" t="s">
        <v>425</v>
      </c>
      <c r="K11" s="401">
        <v>1</v>
      </c>
    </row>
    <row r="12" spans="1:11">
      <c r="A12" s="155"/>
      <c r="B12" s="156"/>
      <c r="C12" s="156"/>
      <c r="D12" s="155"/>
      <c r="E12" s="155"/>
      <c r="F12" s="155"/>
      <c r="G12" s="354"/>
      <c r="H12" s="355"/>
      <c r="I12" s="355"/>
      <c r="J12" s="356"/>
    </row>
    <row r="13" spans="1:11">
      <c r="A13" s="157" t="s">
        <v>601</v>
      </c>
      <c r="B13" s="353" t="s">
        <v>1288</v>
      </c>
      <c r="C13" s="353"/>
      <c r="D13" s="157"/>
      <c r="E13" s="157"/>
      <c r="F13" s="157"/>
      <c r="G13" s="145"/>
      <c r="H13" s="25"/>
      <c r="I13" s="25"/>
      <c r="J13" s="25"/>
    </row>
    <row r="14" spans="1:11" ht="157.5">
      <c r="A14" s="534" t="s">
        <v>602</v>
      </c>
      <c r="B14" s="614" t="s">
        <v>603</v>
      </c>
      <c r="C14" s="614" t="s">
        <v>604</v>
      </c>
      <c r="D14" s="534" t="s">
        <v>29</v>
      </c>
      <c r="E14" s="534" t="s">
        <v>293</v>
      </c>
      <c r="F14" s="534"/>
      <c r="G14" s="672" t="s">
        <v>745</v>
      </c>
      <c r="H14" s="658" t="s">
        <v>613</v>
      </c>
      <c r="I14" s="670" t="s">
        <v>967</v>
      </c>
      <c r="J14" s="651" t="s">
        <v>425</v>
      </c>
      <c r="K14" s="401">
        <v>1</v>
      </c>
    </row>
    <row r="15" spans="1:11" ht="117" customHeight="1">
      <c r="A15" s="534" t="s">
        <v>605</v>
      </c>
      <c r="B15" s="614" t="s">
        <v>606</v>
      </c>
      <c r="C15" s="614" t="s">
        <v>607</v>
      </c>
      <c r="D15" s="534" t="s">
        <v>29</v>
      </c>
      <c r="E15" s="534" t="s">
        <v>293</v>
      </c>
      <c r="F15" s="534"/>
      <c r="G15" s="672" t="s">
        <v>745</v>
      </c>
      <c r="H15" s="647" t="s">
        <v>968</v>
      </c>
      <c r="I15" s="670" t="s">
        <v>969</v>
      </c>
      <c r="J15" s="651" t="s">
        <v>425</v>
      </c>
      <c r="K15" s="401">
        <v>1</v>
      </c>
    </row>
    <row r="16" spans="1:11" ht="102" customHeight="1">
      <c r="A16" s="534" t="s">
        <v>608</v>
      </c>
      <c r="B16" s="614" t="s">
        <v>609</v>
      </c>
      <c r="C16" s="614" t="s">
        <v>610</v>
      </c>
      <c r="D16" s="534" t="s">
        <v>29</v>
      </c>
      <c r="E16" s="534" t="s">
        <v>293</v>
      </c>
      <c r="F16" s="534" t="s">
        <v>242</v>
      </c>
      <c r="G16" s="672" t="s">
        <v>745</v>
      </c>
      <c r="H16" s="658" t="s">
        <v>614</v>
      </c>
      <c r="I16" s="673" t="s">
        <v>970</v>
      </c>
      <c r="J16" s="651" t="s">
        <v>425</v>
      </c>
      <c r="K16" s="401">
        <v>1</v>
      </c>
    </row>
    <row r="17" spans="1:12">
      <c r="A17" s="357"/>
      <c r="B17" s="357"/>
      <c r="C17" s="357"/>
      <c r="D17" s="357"/>
      <c r="E17" s="358"/>
      <c r="F17" s="358"/>
      <c r="G17" s="358"/>
      <c r="H17" s="357"/>
      <c r="I17" s="357"/>
      <c r="J17" s="357"/>
    </row>
    <row r="18" spans="1:12">
      <c r="A18" s="359" t="s">
        <v>687</v>
      </c>
      <c r="B18" s="360" t="s">
        <v>1287</v>
      </c>
      <c r="C18" s="361"/>
      <c r="D18" s="361"/>
      <c r="E18" s="362"/>
      <c r="F18" s="362"/>
      <c r="G18" s="362"/>
      <c r="H18" s="361"/>
      <c r="I18" s="361"/>
      <c r="J18" s="361"/>
    </row>
    <row r="19" spans="1:12" ht="123.75">
      <c r="A19" s="674" t="s">
        <v>688</v>
      </c>
      <c r="B19" s="614" t="s">
        <v>689</v>
      </c>
      <c r="C19" s="675" t="s">
        <v>697</v>
      </c>
      <c r="D19" s="676" t="s">
        <v>29</v>
      </c>
      <c r="E19" s="534" t="s">
        <v>293</v>
      </c>
      <c r="F19" s="534" t="s">
        <v>242</v>
      </c>
      <c r="G19" s="672" t="s">
        <v>745</v>
      </c>
      <c r="H19" s="677" t="s">
        <v>1340</v>
      </c>
      <c r="I19" s="677" t="s">
        <v>1318</v>
      </c>
      <c r="J19" s="651" t="s">
        <v>425</v>
      </c>
      <c r="K19" s="401">
        <v>1</v>
      </c>
      <c r="L19" s="195"/>
    </row>
    <row r="20" spans="1:12" ht="101.25">
      <c r="A20" s="674" t="s">
        <v>690</v>
      </c>
      <c r="B20" s="614" t="s">
        <v>691</v>
      </c>
      <c r="C20" s="675" t="s">
        <v>738</v>
      </c>
      <c r="D20" s="676" t="s">
        <v>29</v>
      </c>
      <c r="E20" s="534" t="s">
        <v>293</v>
      </c>
      <c r="F20" s="678"/>
      <c r="G20" s="672" t="s">
        <v>745</v>
      </c>
      <c r="H20" s="677" t="s">
        <v>971</v>
      </c>
      <c r="I20" s="679" t="s">
        <v>781</v>
      </c>
      <c r="J20" s="651" t="s">
        <v>425</v>
      </c>
      <c r="K20" s="401">
        <v>1</v>
      </c>
      <c r="L20" s="183"/>
    </row>
    <row r="21" spans="1:12" ht="85.5" customHeight="1">
      <c r="A21" s="674" t="s">
        <v>692</v>
      </c>
      <c r="B21" s="614" t="s">
        <v>693</v>
      </c>
      <c r="C21" s="675" t="s">
        <v>698</v>
      </c>
      <c r="D21" s="676" t="s">
        <v>29</v>
      </c>
      <c r="E21" s="534" t="s">
        <v>293</v>
      </c>
      <c r="F21" s="678"/>
      <c r="G21" s="672" t="s">
        <v>745</v>
      </c>
      <c r="H21" s="677" t="s">
        <v>972</v>
      </c>
      <c r="I21" s="679" t="s">
        <v>782</v>
      </c>
      <c r="J21" s="651" t="s">
        <v>425</v>
      </c>
      <c r="K21" s="401">
        <v>1</v>
      </c>
      <c r="L21" s="183"/>
    </row>
    <row r="22" spans="1:12" ht="57" customHeight="1">
      <c r="A22" s="674" t="s">
        <v>694</v>
      </c>
      <c r="B22" s="614" t="s">
        <v>695</v>
      </c>
      <c r="C22" s="675" t="s">
        <v>696</v>
      </c>
      <c r="D22" s="676" t="s">
        <v>29</v>
      </c>
      <c r="E22" s="534" t="s">
        <v>293</v>
      </c>
      <c r="F22" s="680" t="s">
        <v>244</v>
      </c>
      <c r="G22" s="672" t="s">
        <v>756</v>
      </c>
      <c r="H22" s="582" t="s">
        <v>758</v>
      </c>
      <c r="I22" s="681" t="s">
        <v>783</v>
      </c>
      <c r="J22" s="651" t="s">
        <v>425</v>
      </c>
      <c r="K22" s="401">
        <v>4</v>
      </c>
      <c r="L22" s="183"/>
    </row>
    <row r="25" spans="1:12" s="409" customFormat="1">
      <c r="A25" s="406"/>
      <c r="D25" s="387">
        <f>+COUNTIF($K:$K,1)</f>
        <v>10</v>
      </c>
      <c r="E25" s="387">
        <f>+COUNTIF($K:$K,2)</f>
        <v>0</v>
      </c>
      <c r="F25" s="387">
        <f>+COUNTIF($K:$K,3)</f>
        <v>0</v>
      </c>
      <c r="G25" s="387">
        <f>+COUNTIF($K:$K,4)</f>
        <v>1</v>
      </c>
      <c r="K25" s="401">
        <v>11</v>
      </c>
    </row>
  </sheetData>
  <mergeCells count="9">
    <mergeCell ref="H3:H4"/>
    <mergeCell ref="I3:I4"/>
    <mergeCell ref="J3:J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9" max="9" man="1"/>
    <brk id="1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view="pageBreakPreview" zoomScale="85" zoomScaleNormal="100" zoomScaleSheetLayoutView="85" zoomScalePageLayoutView="55" workbookViewId="0">
      <selection activeCell="H11" sqref="H11"/>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8" hidden="1" customWidth="1"/>
    <col min="10" max="10" width="17.140625" hidden="1" customWidth="1"/>
    <col min="11" max="11" width="40.7109375" customWidth="1"/>
    <col min="12" max="12" width="10.7109375" customWidth="1"/>
    <col min="13" max="13" width="9.140625" style="398"/>
  </cols>
  <sheetData>
    <row r="1" spans="1:14" s="193" customFormat="1" ht="15" customHeight="1">
      <c r="M1" s="398"/>
    </row>
    <row r="2" spans="1:14" s="210" customFormat="1" ht="15" customHeight="1">
      <c r="A2" s="230" t="s">
        <v>443</v>
      </c>
      <c r="B2" s="231"/>
      <c r="C2" s="231"/>
      <c r="D2" s="231"/>
      <c r="E2" s="231"/>
      <c r="F2" s="230" t="s">
        <v>904</v>
      </c>
      <c r="H2" s="233"/>
      <c r="I2" s="233"/>
      <c r="J2" s="233"/>
      <c r="K2" s="233"/>
      <c r="L2" s="234"/>
      <c r="M2" s="403"/>
    </row>
    <row r="3" spans="1:14" s="235" customFormat="1" ht="39.75" customHeight="1">
      <c r="A3" s="744" t="s">
        <v>1</v>
      </c>
      <c r="B3" s="744" t="s">
        <v>2</v>
      </c>
      <c r="C3" s="744" t="s">
        <v>3</v>
      </c>
      <c r="D3" s="744" t="s">
        <v>1330</v>
      </c>
      <c r="E3" s="744" t="s">
        <v>4</v>
      </c>
      <c r="F3" s="744"/>
      <c r="G3" s="745" t="s">
        <v>5</v>
      </c>
      <c r="H3" s="747" t="s">
        <v>6</v>
      </c>
      <c r="I3" s="747" t="s">
        <v>7</v>
      </c>
      <c r="J3" s="747"/>
      <c r="K3" s="747" t="s">
        <v>8</v>
      </c>
      <c r="L3" s="736" t="s">
        <v>9</v>
      </c>
      <c r="M3" s="400"/>
    </row>
    <row r="4" spans="1:14" s="235" customFormat="1" ht="39.950000000000003" customHeight="1">
      <c r="A4" s="744"/>
      <c r="B4" s="744"/>
      <c r="C4" s="744"/>
      <c r="D4" s="744"/>
      <c r="E4" s="635" t="s">
        <v>10</v>
      </c>
      <c r="F4" s="635" t="s">
        <v>11</v>
      </c>
      <c r="G4" s="746"/>
      <c r="H4" s="747"/>
      <c r="I4" s="636" t="s">
        <v>12</v>
      </c>
      <c r="J4" s="636" t="s">
        <v>13</v>
      </c>
      <c r="K4" s="747"/>
      <c r="L4" s="736"/>
      <c r="M4" s="400"/>
    </row>
    <row r="5" spans="1:14" ht="15" customHeight="1">
      <c r="A5" s="683">
        <v>1</v>
      </c>
      <c r="B5" s="683">
        <v>2</v>
      </c>
      <c r="C5" s="684" t="s">
        <v>14</v>
      </c>
      <c r="D5" s="683">
        <v>4</v>
      </c>
      <c r="E5" s="683">
        <v>5</v>
      </c>
      <c r="F5" s="683">
        <v>6</v>
      </c>
      <c r="G5" s="685">
        <v>7</v>
      </c>
      <c r="H5" s="686">
        <v>8</v>
      </c>
      <c r="I5" s="686">
        <v>9</v>
      </c>
      <c r="J5" s="686">
        <v>10</v>
      </c>
      <c r="K5" s="686">
        <v>9</v>
      </c>
      <c r="L5" s="687">
        <v>10</v>
      </c>
    </row>
    <row r="6" spans="1:14" s="266" customFormat="1" ht="15" customHeight="1">
      <c r="A6" s="365" t="s">
        <v>742</v>
      </c>
      <c r="B6" s="748" t="s">
        <v>1290</v>
      </c>
      <c r="C6" s="748"/>
      <c r="D6" s="748"/>
      <c r="E6" s="748"/>
      <c r="F6" s="748"/>
      <c r="G6" s="748"/>
      <c r="H6" s="748"/>
      <c r="I6" s="748"/>
      <c r="J6" s="748"/>
      <c r="K6" s="748"/>
      <c r="L6" s="748"/>
      <c r="M6" s="398"/>
    </row>
    <row r="7" spans="1:14" s="266" customFormat="1" ht="15" customHeight="1">
      <c r="A7" s="366" t="s">
        <v>743</v>
      </c>
      <c r="B7" s="353" t="s">
        <v>744</v>
      </c>
      <c r="C7" s="353"/>
      <c r="D7" s="157"/>
      <c r="E7" s="367"/>
      <c r="F7" s="367"/>
      <c r="G7" s="367"/>
      <c r="H7" s="368"/>
      <c r="I7" s="368"/>
      <c r="J7" s="368"/>
      <c r="K7" s="368"/>
      <c r="L7" s="368"/>
      <c r="M7" s="398"/>
    </row>
    <row r="8" spans="1:14" ht="99.75" customHeight="1">
      <c r="A8" s="534" t="s">
        <v>699</v>
      </c>
      <c r="B8" s="614" t="s">
        <v>703</v>
      </c>
      <c r="C8" s="614" t="s">
        <v>728</v>
      </c>
      <c r="D8" s="534" t="s">
        <v>700</v>
      </c>
      <c r="E8" s="534" t="s">
        <v>242</v>
      </c>
      <c r="F8" s="534" t="s">
        <v>1140</v>
      </c>
      <c r="G8" s="682" t="s">
        <v>745</v>
      </c>
      <c r="H8" s="479" t="s">
        <v>1159</v>
      </c>
      <c r="I8" s="299"/>
      <c r="J8" s="299"/>
      <c r="K8" s="479" t="s">
        <v>1160</v>
      </c>
      <c r="L8" s="648" t="s">
        <v>273</v>
      </c>
      <c r="M8" s="398">
        <v>1</v>
      </c>
      <c r="N8" s="188"/>
    </row>
    <row r="9" spans="1:14" s="193" customFormat="1" ht="15" customHeight="1">
      <c r="A9" s="26"/>
      <c r="B9" s="27"/>
      <c r="C9" s="27"/>
      <c r="D9" s="26"/>
      <c r="E9" s="26"/>
      <c r="F9" s="26"/>
      <c r="G9" s="369"/>
      <c r="H9" s="363"/>
      <c r="I9" s="364"/>
      <c r="J9" s="364"/>
      <c r="K9" s="363"/>
      <c r="L9" s="370"/>
      <c r="M9" s="398"/>
      <c r="N9" s="188"/>
    </row>
    <row r="10" spans="1:14" s="189" customFormat="1" ht="15" customHeight="1">
      <c r="A10" s="371" t="s">
        <v>701</v>
      </c>
      <c r="B10" s="372" t="s">
        <v>724</v>
      </c>
      <c r="C10" s="373"/>
      <c r="D10" s="373"/>
      <c r="E10" s="374"/>
      <c r="F10" s="374"/>
      <c r="G10" s="374"/>
      <c r="H10" s="373"/>
      <c r="I10" s="373"/>
      <c r="J10" s="373"/>
      <c r="K10" s="373"/>
      <c r="L10" s="373"/>
      <c r="M10" s="435"/>
      <c r="N10" s="185"/>
    </row>
    <row r="11" spans="1:14" s="189" customFormat="1" ht="197.25" customHeight="1">
      <c r="A11" s="680" t="s">
        <v>702</v>
      </c>
      <c r="B11" s="675" t="s">
        <v>754</v>
      </c>
      <c r="C11" s="675" t="s">
        <v>704</v>
      </c>
      <c r="D11" s="534" t="s">
        <v>700</v>
      </c>
      <c r="E11" s="688" t="s">
        <v>293</v>
      </c>
      <c r="F11" s="688" t="s">
        <v>1291</v>
      </c>
      <c r="G11" s="689" t="s">
        <v>745</v>
      </c>
      <c r="H11" s="690" t="s">
        <v>1331</v>
      </c>
      <c r="I11" s="691"/>
      <c r="J11" s="691"/>
      <c r="K11" s="692" t="s">
        <v>784</v>
      </c>
      <c r="L11" s="693" t="s">
        <v>236</v>
      </c>
      <c r="M11" s="436">
        <v>1</v>
      </c>
    </row>
    <row r="14" spans="1:14" s="409" customFormat="1">
      <c r="D14" s="387">
        <f>+COUNTIF($M:$M,1)</f>
        <v>2</v>
      </c>
      <c r="E14" s="387">
        <f>+COUNTIF($M:$M,2)</f>
        <v>1</v>
      </c>
      <c r="F14" s="387">
        <f>+COUNTIF($M:$M,3)</f>
        <v>0</v>
      </c>
      <c r="G14" s="387">
        <f>+COUNTIF($M:$M,4)</f>
        <v>0</v>
      </c>
      <c r="M14" s="398">
        <v>2</v>
      </c>
    </row>
  </sheetData>
  <mergeCells count="11">
    <mergeCell ref="B6:L6"/>
    <mergeCell ref="I3:J3"/>
    <mergeCell ref="K3:K4"/>
    <mergeCell ref="L3:L4"/>
    <mergeCell ref="A3:A4"/>
    <mergeCell ref="B3:B4"/>
    <mergeCell ref="C3:C4"/>
    <mergeCell ref="D3:D4"/>
    <mergeCell ref="E3:F3"/>
    <mergeCell ref="H3:H4"/>
    <mergeCell ref="G3:G4"/>
  </mergeCells>
  <pageMargins left="0.25" right="0.25" top="0.75" bottom="0.75" header="0.3" footer="0.3"/>
  <pageSetup paperSize="9" scale="68" fitToHeight="0" orientation="landscape" r:id="rId1"/>
  <headerFooter>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topLeftCell="A13" zoomScaleNormal="100" zoomScaleSheetLayoutView="85" zoomScalePageLayoutView="55" workbookViewId="0">
      <selection activeCell="H14" sqref="H14"/>
    </sheetView>
  </sheetViews>
  <sheetFormatPr defaultColWidth="9.140625" defaultRowHeight="14.25"/>
  <cols>
    <col min="1" max="1" width="8.7109375" style="83" customWidth="1"/>
    <col min="2" max="2" width="14.7109375" style="83" customWidth="1"/>
    <col min="3" max="3" width="38.7109375" style="83" customWidth="1"/>
    <col min="4" max="4" width="8.7109375" style="83" customWidth="1"/>
    <col min="5" max="6" width="15.7109375" style="83" customWidth="1"/>
    <col min="7" max="7" width="12.7109375" style="83" customWidth="1"/>
    <col min="8" max="8" width="44.28515625" style="83" customWidth="1"/>
    <col min="9" max="9" width="8.85546875" style="83" hidden="1" customWidth="1"/>
    <col min="10" max="10" width="35.28515625" style="83" hidden="1" customWidth="1"/>
    <col min="11" max="11" width="40.7109375" style="83" customWidth="1"/>
    <col min="12" max="12" width="10.7109375" style="83" customWidth="1"/>
    <col min="13" max="13" width="18.140625" style="396" customWidth="1"/>
    <col min="14" max="15" width="9.140625" style="83"/>
    <col min="16" max="16" width="12.28515625" style="83" customWidth="1"/>
    <col min="17" max="16384" width="9.140625" style="83"/>
  </cols>
  <sheetData>
    <row r="1" spans="1:16" ht="15" customHeight="1"/>
    <row r="2" spans="1:16" s="210" customFormat="1" ht="15" customHeight="1">
      <c r="A2" s="236" t="s">
        <v>100</v>
      </c>
      <c r="B2" s="237"/>
      <c r="C2" s="237"/>
      <c r="D2" s="237"/>
      <c r="E2" s="237"/>
      <c r="F2" s="236" t="s">
        <v>904</v>
      </c>
      <c r="G2" s="238"/>
      <c r="H2" s="239"/>
      <c r="I2" s="239"/>
      <c r="J2" s="239"/>
      <c r="K2" s="239"/>
      <c r="L2" s="239"/>
      <c r="M2" s="403"/>
    </row>
    <row r="3" spans="1:16" s="375" customFormat="1" ht="39.950000000000003" customHeight="1">
      <c r="A3" s="749" t="s">
        <v>1</v>
      </c>
      <c r="B3" s="749" t="s">
        <v>2</v>
      </c>
      <c r="C3" s="749" t="s">
        <v>3</v>
      </c>
      <c r="D3" s="749" t="s">
        <v>1330</v>
      </c>
      <c r="E3" s="749" t="s">
        <v>4</v>
      </c>
      <c r="F3" s="749"/>
      <c r="G3" s="750" t="s">
        <v>5</v>
      </c>
      <c r="H3" s="713" t="s">
        <v>6</v>
      </c>
      <c r="I3" s="713" t="s">
        <v>7</v>
      </c>
      <c r="J3" s="713"/>
      <c r="K3" s="713" t="s">
        <v>8</v>
      </c>
      <c r="L3" s="713" t="s">
        <v>9</v>
      </c>
      <c r="M3" s="437"/>
    </row>
    <row r="4" spans="1:16" s="375" customFormat="1" ht="39.950000000000003" customHeight="1">
      <c r="A4" s="749"/>
      <c r="B4" s="749"/>
      <c r="C4" s="749"/>
      <c r="D4" s="749"/>
      <c r="E4" s="694" t="s">
        <v>10</v>
      </c>
      <c r="F4" s="694" t="s">
        <v>11</v>
      </c>
      <c r="G4" s="751"/>
      <c r="H4" s="713"/>
      <c r="I4" s="486" t="s">
        <v>12</v>
      </c>
      <c r="J4" s="486" t="s">
        <v>13</v>
      </c>
      <c r="K4" s="713"/>
      <c r="L4" s="713"/>
      <c r="M4" s="437"/>
    </row>
    <row r="5" spans="1:16" ht="15" customHeight="1">
      <c r="A5" s="487">
        <v>1</v>
      </c>
      <c r="B5" s="487">
        <v>2</v>
      </c>
      <c r="C5" s="488" t="s">
        <v>14</v>
      </c>
      <c r="D5" s="487">
        <v>4</v>
      </c>
      <c r="E5" s="487">
        <v>5</v>
      </c>
      <c r="F5" s="487">
        <v>6</v>
      </c>
      <c r="G5" s="487">
        <v>7</v>
      </c>
      <c r="H5" s="489">
        <v>8</v>
      </c>
      <c r="I5" s="489">
        <v>9</v>
      </c>
      <c r="J5" s="489">
        <v>10</v>
      </c>
      <c r="K5" s="489">
        <v>9</v>
      </c>
      <c r="L5" s="489">
        <v>10</v>
      </c>
    </row>
    <row r="6" spans="1:16" ht="15" customHeight="1">
      <c r="A6" s="145" t="s">
        <v>101</v>
      </c>
      <c r="B6" s="146" t="s">
        <v>102</v>
      </c>
      <c r="C6" s="147"/>
      <c r="D6" s="143"/>
      <c r="E6" s="23"/>
      <c r="F6" s="23"/>
      <c r="G6" s="23"/>
      <c r="H6" s="22"/>
      <c r="I6" s="22"/>
      <c r="J6" s="22"/>
      <c r="K6" s="22"/>
      <c r="L6" s="22"/>
    </row>
    <row r="7" spans="1:16" ht="15" customHeight="1">
      <c r="A7" s="145" t="s">
        <v>103</v>
      </c>
      <c r="B7" s="146" t="s">
        <v>104</v>
      </c>
      <c r="C7" s="146"/>
      <c r="D7" s="145"/>
      <c r="E7" s="24"/>
      <c r="F7" s="24"/>
      <c r="G7" s="24"/>
      <c r="H7" s="25"/>
      <c r="I7" s="25"/>
      <c r="J7" s="25"/>
      <c r="K7" s="25"/>
      <c r="L7" s="25"/>
    </row>
    <row r="8" spans="1:16" ht="72.75" customHeight="1">
      <c r="A8" s="534" t="s">
        <v>105</v>
      </c>
      <c r="B8" s="614" t="s">
        <v>106</v>
      </c>
      <c r="C8" s="614" t="s">
        <v>107</v>
      </c>
      <c r="D8" s="534" t="s">
        <v>29</v>
      </c>
      <c r="E8" s="534" t="s">
        <v>108</v>
      </c>
      <c r="F8" s="534" t="s">
        <v>705</v>
      </c>
      <c r="G8" s="444" t="s">
        <v>24</v>
      </c>
      <c r="H8" s="581" t="s">
        <v>24</v>
      </c>
      <c r="I8" s="646"/>
      <c r="J8" s="646"/>
      <c r="K8" s="695" t="s">
        <v>1292</v>
      </c>
      <c r="L8" s="696" t="s">
        <v>109</v>
      </c>
      <c r="M8" s="396">
        <v>2</v>
      </c>
      <c r="N8" s="343"/>
    </row>
    <row r="9" spans="1:16" ht="146.25">
      <c r="A9" s="534" t="s">
        <v>110</v>
      </c>
      <c r="B9" s="614" t="s">
        <v>111</v>
      </c>
      <c r="C9" s="614" t="s">
        <v>708</v>
      </c>
      <c r="D9" s="534" t="s">
        <v>29</v>
      </c>
      <c r="E9" s="534" t="s">
        <v>108</v>
      </c>
      <c r="F9" s="534" t="s">
        <v>705</v>
      </c>
      <c r="G9" s="602" t="s">
        <v>745</v>
      </c>
      <c r="H9" s="652" t="s">
        <v>1185</v>
      </c>
      <c r="I9" s="697"/>
      <c r="J9" s="698"/>
      <c r="K9" s="695" t="s">
        <v>792</v>
      </c>
      <c r="L9" s="696" t="s">
        <v>737</v>
      </c>
      <c r="M9" s="396">
        <v>1</v>
      </c>
      <c r="N9" s="343"/>
      <c r="P9" s="376"/>
    </row>
    <row r="10" spans="1:16" ht="124.5" thickBot="1">
      <c r="A10" s="534" t="s">
        <v>112</v>
      </c>
      <c r="B10" s="614" t="s">
        <v>113</v>
      </c>
      <c r="C10" s="614" t="s">
        <v>114</v>
      </c>
      <c r="D10" s="534" t="s">
        <v>29</v>
      </c>
      <c r="E10" s="534" t="s">
        <v>739</v>
      </c>
      <c r="F10" s="534" t="s">
        <v>706</v>
      </c>
      <c r="G10" s="602" t="s">
        <v>745</v>
      </c>
      <c r="H10" s="699" t="s">
        <v>1319</v>
      </c>
      <c r="I10" s="700"/>
      <c r="J10" s="700" t="s">
        <v>720</v>
      </c>
      <c r="K10" s="695" t="s">
        <v>785</v>
      </c>
      <c r="L10" s="696" t="s">
        <v>115</v>
      </c>
      <c r="M10" s="396">
        <v>1</v>
      </c>
      <c r="N10" s="377"/>
    </row>
    <row r="11" spans="1:16" ht="85.5" customHeight="1">
      <c r="A11" s="534" t="s">
        <v>116</v>
      </c>
      <c r="B11" s="614" t="s">
        <v>117</v>
      </c>
      <c r="C11" s="614" t="s">
        <v>118</v>
      </c>
      <c r="D11" s="534" t="s">
        <v>29</v>
      </c>
      <c r="E11" s="534" t="s">
        <v>108</v>
      </c>
      <c r="F11" s="534"/>
      <c r="G11" s="701" t="s">
        <v>756</v>
      </c>
      <c r="H11" s="702" t="s">
        <v>1186</v>
      </c>
      <c r="I11" s="703" t="s">
        <v>718</v>
      </c>
      <c r="J11" s="703" t="s">
        <v>719</v>
      </c>
      <c r="K11" s="695" t="s">
        <v>786</v>
      </c>
      <c r="L11" s="703" t="s">
        <v>71</v>
      </c>
      <c r="M11" s="396">
        <v>4</v>
      </c>
      <c r="N11" s="343"/>
    </row>
    <row r="12" spans="1:16" s="102" customFormat="1" ht="409.5">
      <c r="A12" s="534" t="s">
        <v>119</v>
      </c>
      <c r="B12" s="614" t="s">
        <v>120</v>
      </c>
      <c r="C12" s="614" t="s">
        <v>121</v>
      </c>
      <c r="D12" s="534" t="s">
        <v>122</v>
      </c>
      <c r="E12" s="641" t="s">
        <v>123</v>
      </c>
      <c r="F12" s="641" t="s">
        <v>1032</v>
      </c>
      <c r="G12" s="535" t="s">
        <v>745</v>
      </c>
      <c r="H12" s="648" t="s">
        <v>1293</v>
      </c>
      <c r="I12" s="659"/>
      <c r="J12" s="659"/>
      <c r="K12" s="658" t="s">
        <v>1294</v>
      </c>
      <c r="L12" s="656" t="s">
        <v>124</v>
      </c>
      <c r="M12" s="404">
        <v>1</v>
      </c>
      <c r="N12" s="378"/>
    </row>
    <row r="13" spans="1:16" ht="213.75">
      <c r="A13" s="534" t="s">
        <v>125</v>
      </c>
      <c r="B13" s="614" t="s">
        <v>126</v>
      </c>
      <c r="C13" s="614" t="s">
        <v>1296</v>
      </c>
      <c r="D13" s="534" t="s">
        <v>127</v>
      </c>
      <c r="E13" s="534" t="s">
        <v>1021</v>
      </c>
      <c r="F13" s="534" t="s">
        <v>123</v>
      </c>
      <c r="G13" s="444" t="s">
        <v>745</v>
      </c>
      <c r="H13" s="445" t="s">
        <v>1342</v>
      </c>
      <c r="I13" s="650"/>
      <c r="J13" s="650"/>
      <c r="K13" s="704" t="s">
        <v>1295</v>
      </c>
      <c r="L13" s="696" t="s">
        <v>115</v>
      </c>
      <c r="M13" s="396">
        <v>4</v>
      </c>
    </row>
    <row r="14" spans="1:16" ht="94.5" customHeight="1">
      <c r="A14" s="534" t="s">
        <v>128</v>
      </c>
      <c r="B14" s="614" t="s">
        <v>129</v>
      </c>
      <c r="C14" s="614" t="s">
        <v>130</v>
      </c>
      <c r="D14" s="534">
        <v>2013</v>
      </c>
      <c r="E14" s="534" t="s">
        <v>707</v>
      </c>
      <c r="F14" s="534"/>
      <c r="G14" s="444" t="s">
        <v>745</v>
      </c>
      <c r="H14" s="705" t="s">
        <v>1332</v>
      </c>
      <c r="I14" s="698"/>
      <c r="J14" s="698"/>
      <c r="K14" s="704" t="s">
        <v>787</v>
      </c>
      <c r="L14" s="696" t="s">
        <v>115</v>
      </c>
      <c r="M14" s="396">
        <v>1</v>
      </c>
      <c r="N14" s="343"/>
    </row>
    <row r="15" spans="1:16" ht="199.5" customHeight="1">
      <c r="A15" s="534" t="s">
        <v>131</v>
      </c>
      <c r="B15" s="614" t="s">
        <v>132</v>
      </c>
      <c r="C15" s="614" t="s">
        <v>980</v>
      </c>
      <c r="D15" s="534" t="s">
        <v>29</v>
      </c>
      <c r="E15" s="534" t="s">
        <v>585</v>
      </c>
      <c r="F15" s="534" t="s">
        <v>707</v>
      </c>
      <c r="G15" s="444" t="s">
        <v>745</v>
      </c>
      <c r="H15" s="706" t="s">
        <v>1169</v>
      </c>
      <c r="I15" s="650">
        <v>49.2</v>
      </c>
      <c r="J15" s="650">
        <v>49.2</v>
      </c>
      <c r="K15" s="704" t="s">
        <v>1333</v>
      </c>
      <c r="L15" s="696" t="s">
        <v>163</v>
      </c>
      <c r="M15" s="396">
        <v>1</v>
      </c>
    </row>
    <row r="16" spans="1:16" ht="119.25" customHeight="1">
      <c r="A16" s="534" t="s">
        <v>133</v>
      </c>
      <c r="B16" s="614" t="s">
        <v>134</v>
      </c>
      <c r="C16" s="614" t="s">
        <v>135</v>
      </c>
      <c r="D16" s="534" t="s">
        <v>29</v>
      </c>
      <c r="E16" s="534" t="s">
        <v>585</v>
      </c>
      <c r="F16" s="534" t="s">
        <v>641</v>
      </c>
      <c r="G16" s="444" t="s">
        <v>745</v>
      </c>
      <c r="H16" s="652" t="s">
        <v>981</v>
      </c>
      <c r="I16" s="650">
        <v>518.99</v>
      </c>
      <c r="J16" s="650">
        <v>518.99</v>
      </c>
      <c r="K16" s="707" t="s">
        <v>982</v>
      </c>
      <c r="L16" s="696" t="s">
        <v>136</v>
      </c>
      <c r="M16" s="396">
        <v>1</v>
      </c>
    </row>
    <row r="17" spans="1:16">
      <c r="A17" s="155"/>
      <c r="B17" s="156"/>
      <c r="C17" s="156"/>
      <c r="D17" s="155"/>
      <c r="E17" s="155"/>
      <c r="F17" s="155"/>
      <c r="G17" s="155"/>
      <c r="H17" s="150"/>
      <c r="I17" s="89"/>
      <c r="J17" s="89"/>
      <c r="K17" s="150"/>
      <c r="L17" s="29"/>
    </row>
    <row r="18" spans="1:16">
      <c r="A18" s="145" t="s">
        <v>137</v>
      </c>
      <c r="B18" s="151" t="s">
        <v>138</v>
      </c>
      <c r="C18" s="151"/>
      <c r="D18" s="152"/>
      <c r="E18" s="385"/>
      <c r="F18" s="385"/>
      <c r="G18" s="385"/>
      <c r="H18" s="154"/>
      <c r="I18" s="90"/>
      <c r="J18" s="90"/>
      <c r="K18" s="154"/>
      <c r="L18" s="30"/>
    </row>
    <row r="19" spans="1:16" ht="78.75">
      <c r="A19" s="534" t="s">
        <v>139</v>
      </c>
      <c r="B19" s="614" t="s">
        <v>140</v>
      </c>
      <c r="C19" s="614" t="s">
        <v>141</v>
      </c>
      <c r="D19" s="534" t="s">
        <v>29</v>
      </c>
      <c r="E19" s="534" t="s">
        <v>585</v>
      </c>
      <c r="F19" s="534"/>
      <c r="G19" s="444" t="s">
        <v>745</v>
      </c>
      <c r="H19" s="708" t="s">
        <v>1298</v>
      </c>
      <c r="I19" s="650">
        <v>0</v>
      </c>
      <c r="J19" s="650">
        <v>0</v>
      </c>
      <c r="K19" s="709" t="s">
        <v>983</v>
      </c>
      <c r="L19" s="710" t="s">
        <v>136</v>
      </c>
      <c r="M19" s="396">
        <v>1</v>
      </c>
    </row>
    <row r="20" spans="1:16" ht="111.75" customHeight="1">
      <c r="A20" s="534" t="s">
        <v>142</v>
      </c>
      <c r="B20" s="614" t="s">
        <v>143</v>
      </c>
      <c r="C20" s="614" t="s">
        <v>984</v>
      </c>
      <c r="D20" s="534" t="s">
        <v>127</v>
      </c>
      <c r="E20" s="534" t="s">
        <v>585</v>
      </c>
      <c r="F20" s="534"/>
      <c r="G20" s="444" t="s">
        <v>24</v>
      </c>
      <c r="H20" s="581" t="s">
        <v>24</v>
      </c>
      <c r="I20" s="650">
        <v>0</v>
      </c>
      <c r="J20" s="650">
        <v>0</v>
      </c>
      <c r="K20" s="704" t="s">
        <v>1297</v>
      </c>
      <c r="L20" s="710" t="s">
        <v>136</v>
      </c>
      <c r="M20" s="396">
        <v>2</v>
      </c>
    </row>
    <row r="21" spans="1:16" ht="159" customHeight="1">
      <c r="A21" s="534" t="s">
        <v>144</v>
      </c>
      <c r="B21" s="614" t="s">
        <v>145</v>
      </c>
      <c r="C21" s="614" t="s">
        <v>985</v>
      </c>
      <c r="D21" s="534" t="s">
        <v>29</v>
      </c>
      <c r="E21" s="534" t="s">
        <v>585</v>
      </c>
      <c r="F21" s="473"/>
      <c r="G21" s="444" t="s">
        <v>745</v>
      </c>
      <c r="H21" s="709" t="s">
        <v>986</v>
      </c>
      <c r="I21" s="650">
        <v>100.45</v>
      </c>
      <c r="J21" s="650">
        <v>100.45</v>
      </c>
      <c r="K21" s="462" t="s">
        <v>987</v>
      </c>
      <c r="L21" s="710" t="s">
        <v>136</v>
      </c>
      <c r="M21" s="396">
        <v>1</v>
      </c>
    </row>
    <row r="22" spans="1:16" ht="112.5">
      <c r="A22" s="534" t="s">
        <v>146</v>
      </c>
      <c r="B22" s="614" t="s">
        <v>147</v>
      </c>
      <c r="C22" s="614" t="s">
        <v>988</v>
      </c>
      <c r="D22" s="534" t="s">
        <v>29</v>
      </c>
      <c r="E22" s="534" t="s">
        <v>585</v>
      </c>
      <c r="F22" s="534" t="s">
        <v>20</v>
      </c>
      <c r="G22" s="444" t="s">
        <v>745</v>
      </c>
      <c r="H22" s="709" t="s">
        <v>989</v>
      </c>
      <c r="I22" s="650">
        <v>7.2</v>
      </c>
      <c r="J22" s="650">
        <v>7.2</v>
      </c>
      <c r="K22" s="711" t="s">
        <v>990</v>
      </c>
      <c r="L22" s="710" t="s">
        <v>136</v>
      </c>
      <c r="M22" s="396">
        <v>1</v>
      </c>
    </row>
    <row r="23" spans="1:16" ht="67.5">
      <c r="A23" s="534" t="s">
        <v>148</v>
      </c>
      <c r="B23" s="614" t="s">
        <v>149</v>
      </c>
      <c r="C23" s="614" t="s">
        <v>991</v>
      </c>
      <c r="D23" s="534" t="s">
        <v>992</v>
      </c>
      <c r="E23" s="534" t="s">
        <v>585</v>
      </c>
      <c r="F23" s="534"/>
      <c r="G23" s="444" t="s">
        <v>756</v>
      </c>
      <c r="H23" s="462" t="s">
        <v>1162</v>
      </c>
      <c r="I23" s="650">
        <v>0</v>
      </c>
      <c r="J23" s="650">
        <v>0</v>
      </c>
      <c r="K23" s="704" t="s">
        <v>788</v>
      </c>
      <c r="L23" s="710" t="s">
        <v>136</v>
      </c>
      <c r="M23" s="396">
        <v>4</v>
      </c>
    </row>
    <row r="24" spans="1:16" ht="101.25">
      <c r="A24" s="534" t="s">
        <v>150</v>
      </c>
      <c r="B24" s="614" t="s">
        <v>151</v>
      </c>
      <c r="C24" s="614" t="s">
        <v>993</v>
      </c>
      <c r="D24" s="534" t="s">
        <v>994</v>
      </c>
      <c r="E24" s="534" t="s">
        <v>585</v>
      </c>
      <c r="F24" s="534" t="s">
        <v>52</v>
      </c>
      <c r="G24" s="444" t="s">
        <v>24</v>
      </c>
      <c r="H24" s="581" t="s">
        <v>24</v>
      </c>
      <c r="I24" s="650">
        <v>0</v>
      </c>
      <c r="J24" s="650">
        <v>0</v>
      </c>
      <c r="K24" s="704" t="s">
        <v>1299</v>
      </c>
      <c r="L24" s="710" t="s">
        <v>153</v>
      </c>
      <c r="M24" s="396">
        <v>2</v>
      </c>
    </row>
    <row r="25" spans="1:16" ht="99" customHeight="1">
      <c r="A25" s="534" t="s">
        <v>154</v>
      </c>
      <c r="B25" s="614" t="s">
        <v>155</v>
      </c>
      <c r="C25" s="614" t="s">
        <v>995</v>
      </c>
      <c r="D25" s="534" t="s">
        <v>29</v>
      </c>
      <c r="E25" s="534" t="s">
        <v>585</v>
      </c>
      <c r="F25" s="473" t="s">
        <v>293</v>
      </c>
      <c r="G25" s="444" t="s">
        <v>745</v>
      </c>
      <c r="H25" s="712" t="s">
        <v>1068</v>
      </c>
      <c r="I25" s="650"/>
      <c r="J25" s="650"/>
      <c r="K25" s="475" t="s">
        <v>1069</v>
      </c>
      <c r="L25" s="710" t="s">
        <v>153</v>
      </c>
      <c r="M25" s="396">
        <v>1</v>
      </c>
    </row>
    <row r="26" spans="1:16" ht="90">
      <c r="A26" s="534" t="s">
        <v>156</v>
      </c>
      <c r="B26" s="614" t="s">
        <v>157</v>
      </c>
      <c r="C26" s="614" t="s">
        <v>158</v>
      </c>
      <c r="D26" s="534" t="s">
        <v>127</v>
      </c>
      <c r="E26" s="534" t="s">
        <v>585</v>
      </c>
      <c r="F26" s="534" t="s">
        <v>20</v>
      </c>
      <c r="G26" s="444" t="s">
        <v>745</v>
      </c>
      <c r="H26" s="709" t="s">
        <v>1163</v>
      </c>
      <c r="I26" s="650">
        <v>0</v>
      </c>
      <c r="J26" s="650">
        <v>0</v>
      </c>
      <c r="K26" s="709" t="s">
        <v>755</v>
      </c>
      <c r="L26" s="710" t="s">
        <v>136</v>
      </c>
      <c r="M26" s="396">
        <v>1</v>
      </c>
    </row>
    <row r="27" spans="1:16" ht="112.5">
      <c r="A27" s="534" t="s">
        <v>159</v>
      </c>
      <c r="B27" s="614" t="s">
        <v>160</v>
      </c>
      <c r="C27" s="614" t="s">
        <v>161</v>
      </c>
      <c r="D27" s="534" t="s">
        <v>29</v>
      </c>
      <c r="E27" s="534" t="s">
        <v>585</v>
      </c>
      <c r="F27" s="534"/>
      <c r="G27" s="444" t="s">
        <v>745</v>
      </c>
      <c r="H27" s="709" t="s">
        <v>1070</v>
      </c>
      <c r="I27" s="650"/>
      <c r="J27" s="650"/>
      <c r="K27" s="709" t="s">
        <v>1071</v>
      </c>
      <c r="L27" s="710" t="s">
        <v>136</v>
      </c>
      <c r="M27" s="396">
        <v>1</v>
      </c>
    </row>
    <row r="28" spans="1:16" ht="146.25">
      <c r="A28" s="534" t="s">
        <v>997</v>
      </c>
      <c r="B28" s="614" t="s">
        <v>162</v>
      </c>
      <c r="C28" s="614" t="s">
        <v>996</v>
      </c>
      <c r="D28" s="534" t="s">
        <v>29</v>
      </c>
      <c r="E28" s="534" t="s">
        <v>585</v>
      </c>
      <c r="F28" s="534"/>
      <c r="G28" s="444" t="s">
        <v>745</v>
      </c>
      <c r="H28" s="708" t="s">
        <v>1300</v>
      </c>
      <c r="I28" s="650"/>
      <c r="J28" s="650"/>
      <c r="K28" s="704" t="s">
        <v>1301</v>
      </c>
      <c r="L28" s="710" t="s">
        <v>163</v>
      </c>
      <c r="M28" s="396">
        <v>1</v>
      </c>
    </row>
    <row r="29" spans="1:16">
      <c r="A29" s="253"/>
      <c r="B29" s="254"/>
      <c r="C29" s="254"/>
      <c r="D29" s="253"/>
      <c r="E29" s="253"/>
      <c r="F29" s="253"/>
      <c r="G29" s="255"/>
      <c r="H29" s="256"/>
      <c r="I29" s="257">
        <f>SUM(I19:I28)</f>
        <v>107.65</v>
      </c>
      <c r="J29" s="257">
        <f>SUM(J19:J28)</f>
        <v>107.65</v>
      </c>
      <c r="K29" s="258"/>
      <c r="L29" s="259"/>
    </row>
    <row r="30" spans="1:16">
      <c r="A30" s="260" t="s">
        <v>164</v>
      </c>
      <c r="B30" s="261" t="s">
        <v>1302</v>
      </c>
      <c r="C30" s="261"/>
      <c r="D30" s="261"/>
      <c r="E30" s="386"/>
      <c r="F30" s="386"/>
      <c r="G30" s="386"/>
      <c r="H30" s="262"/>
      <c r="I30" s="263"/>
      <c r="J30" s="263"/>
      <c r="K30" s="262"/>
      <c r="L30" s="264"/>
    </row>
    <row r="31" spans="1:16" ht="90.75" customHeight="1">
      <c r="A31" s="534" t="s">
        <v>165</v>
      </c>
      <c r="B31" s="614" t="s">
        <v>166</v>
      </c>
      <c r="C31" s="614" t="s">
        <v>167</v>
      </c>
      <c r="D31" s="534" t="s">
        <v>29</v>
      </c>
      <c r="E31" s="534" t="s">
        <v>1035</v>
      </c>
      <c r="F31" s="534"/>
      <c r="G31" s="444" t="s">
        <v>745</v>
      </c>
      <c r="H31" s="708" t="s">
        <v>1064</v>
      </c>
      <c r="I31" s="650" t="s">
        <v>1065</v>
      </c>
      <c r="J31" s="650" t="s">
        <v>1064</v>
      </c>
      <c r="K31" s="711" t="s">
        <v>1072</v>
      </c>
      <c r="L31" s="710" t="s">
        <v>124</v>
      </c>
      <c r="M31" s="396">
        <v>1</v>
      </c>
      <c r="N31" s="379"/>
      <c r="O31" s="318"/>
      <c r="P31" s="318"/>
    </row>
    <row r="32" spans="1:16" ht="88.5" customHeight="1">
      <c r="A32" s="534" t="s">
        <v>168</v>
      </c>
      <c r="B32" s="614" t="s">
        <v>169</v>
      </c>
      <c r="C32" s="614" t="s">
        <v>170</v>
      </c>
      <c r="D32" s="534" t="s">
        <v>29</v>
      </c>
      <c r="E32" s="534" t="s">
        <v>1035</v>
      </c>
      <c r="F32" s="534"/>
      <c r="G32" s="444" t="s">
        <v>756</v>
      </c>
      <c r="H32" s="708" t="s">
        <v>1066</v>
      </c>
      <c r="I32" s="650" t="s">
        <v>789</v>
      </c>
      <c r="J32" s="650" t="s">
        <v>1066</v>
      </c>
      <c r="K32" s="658" t="s">
        <v>789</v>
      </c>
      <c r="L32" s="710" t="s">
        <v>124</v>
      </c>
      <c r="M32" s="396">
        <v>3</v>
      </c>
    </row>
    <row r="33" spans="1:13" ht="67.5" customHeight="1">
      <c r="A33" s="534" t="s">
        <v>171</v>
      </c>
      <c r="B33" s="614" t="s">
        <v>172</v>
      </c>
      <c r="C33" s="614" t="s">
        <v>173</v>
      </c>
      <c r="D33" s="534" t="s">
        <v>29</v>
      </c>
      <c r="E33" s="534" t="s">
        <v>1035</v>
      </c>
      <c r="F33" s="534"/>
      <c r="G33" s="444" t="s">
        <v>756</v>
      </c>
      <c r="H33" s="481" t="s">
        <v>1303</v>
      </c>
      <c r="I33" s="650" t="s">
        <v>790</v>
      </c>
      <c r="J33" s="650" t="s">
        <v>561</v>
      </c>
      <c r="K33" s="658" t="s">
        <v>790</v>
      </c>
      <c r="L33" s="710" t="s">
        <v>124</v>
      </c>
      <c r="M33" s="396">
        <v>4</v>
      </c>
    </row>
    <row r="34" spans="1:13" ht="104.25" customHeight="1">
      <c r="A34" s="534" t="s">
        <v>174</v>
      </c>
      <c r="B34" s="614" t="s">
        <v>175</v>
      </c>
      <c r="C34" s="614" t="s">
        <v>176</v>
      </c>
      <c r="D34" s="534" t="s">
        <v>29</v>
      </c>
      <c r="E34" s="534" t="s">
        <v>1035</v>
      </c>
      <c r="F34" s="534"/>
      <c r="G34" s="444" t="s">
        <v>756</v>
      </c>
      <c r="H34" s="708" t="s">
        <v>1067</v>
      </c>
      <c r="I34" s="650" t="s">
        <v>791</v>
      </c>
      <c r="J34" s="650" t="s">
        <v>1067</v>
      </c>
      <c r="K34" s="658" t="s">
        <v>791</v>
      </c>
      <c r="L34" s="710" t="s">
        <v>124</v>
      </c>
      <c r="M34" s="396">
        <v>3</v>
      </c>
    </row>
    <row r="35" spans="1:13" hidden="1">
      <c r="A35" s="155"/>
      <c r="B35" s="156"/>
      <c r="C35" s="156"/>
      <c r="D35" s="155"/>
      <c r="E35" s="156"/>
      <c r="F35" s="156"/>
      <c r="G35" s="18"/>
      <c r="H35" s="107"/>
      <c r="I35" s="109" t="e">
        <f>I29+#REF!</f>
        <v>#REF!</v>
      </c>
      <c r="J35" s="109" t="e">
        <f>J29+#REF!</f>
        <v>#REF!</v>
      </c>
      <c r="K35" s="31"/>
      <c r="L35" s="32"/>
    </row>
    <row r="36" spans="1:13" hidden="1">
      <c r="A36" s="155"/>
      <c r="B36" s="156"/>
      <c r="C36" s="156"/>
      <c r="D36" s="155"/>
      <c r="E36" s="156"/>
      <c r="F36" s="156"/>
      <c r="G36" s="18"/>
      <c r="H36" s="107"/>
      <c r="I36" s="109"/>
      <c r="J36" s="109"/>
      <c r="K36" s="31"/>
      <c r="L36" s="32"/>
    </row>
    <row r="37" spans="1:13" hidden="1">
      <c r="A37" s="155"/>
      <c r="B37" s="156"/>
      <c r="C37" s="156"/>
      <c r="D37" s="155"/>
      <c r="E37" s="156"/>
      <c r="F37" s="156"/>
      <c r="G37" s="18"/>
      <c r="H37" s="107"/>
      <c r="I37" s="109"/>
      <c r="J37" s="109"/>
      <c r="K37" s="31"/>
      <c r="L37" s="32"/>
    </row>
    <row r="38" spans="1:13" hidden="1">
      <c r="A38" s="155"/>
      <c r="B38" s="156"/>
      <c r="C38" s="156"/>
      <c r="D38" s="155"/>
      <c r="E38" s="156"/>
      <c r="F38" s="156"/>
      <c r="G38" s="18"/>
      <c r="H38" s="107"/>
      <c r="I38" s="109"/>
      <c r="J38" s="109"/>
      <c r="K38" s="31"/>
      <c r="L38" s="32"/>
    </row>
    <row r="39" spans="1:13" ht="1.5" hidden="1" customHeight="1">
      <c r="A39" s="155"/>
      <c r="B39" s="156"/>
      <c r="C39" s="156"/>
      <c r="D39" s="155"/>
      <c r="E39" s="156"/>
      <c r="F39" s="156"/>
      <c r="G39" s="18"/>
      <c r="H39" s="107"/>
      <c r="I39" s="109"/>
      <c r="J39" s="109"/>
      <c r="K39" s="31"/>
      <c r="L39" s="32"/>
    </row>
    <row r="40" spans="1:13" hidden="1">
      <c r="A40" s="35"/>
      <c r="B40" s="36"/>
      <c r="C40" s="34"/>
      <c r="D40" s="380"/>
      <c r="E40" s="380"/>
      <c r="F40" s="380"/>
      <c r="G40" s="380"/>
      <c r="H40" s="110"/>
      <c r="I40" s="108" t="e">
        <f>+SUM(#REF!,I29,I35)</f>
        <v>#REF!</v>
      </c>
      <c r="J40" s="108" t="e">
        <f>+SUM(#REF!,J29,J35)</f>
        <v>#REF!</v>
      </c>
      <c r="K40" s="380"/>
      <c r="L40" s="380"/>
    </row>
    <row r="41" spans="1:13" hidden="1">
      <c r="A41" s="86"/>
      <c r="B41" s="36"/>
      <c r="C41" s="34"/>
      <c r="D41" s="380"/>
      <c r="E41" s="380"/>
      <c r="F41" s="380"/>
      <c r="G41" s="380"/>
      <c r="H41" s="380"/>
      <c r="I41" s="380"/>
      <c r="J41" s="380"/>
      <c r="K41" s="380"/>
      <c r="L41" s="380"/>
    </row>
    <row r="42" spans="1:13" hidden="1">
      <c r="A42" s="86"/>
      <c r="B42" s="36"/>
      <c r="C42" s="34"/>
      <c r="D42" s="34"/>
      <c r="E42" s="34"/>
      <c r="F42" s="34"/>
      <c r="G42" s="34"/>
      <c r="H42" s="34"/>
      <c r="I42" s="34"/>
      <c r="J42" s="34"/>
      <c r="K42" s="34"/>
      <c r="L42" s="34"/>
    </row>
    <row r="43" spans="1:13" hidden="1">
      <c r="A43" s="86"/>
      <c r="B43" s="36"/>
      <c r="C43" s="34"/>
      <c r="D43" s="34"/>
      <c r="E43" s="34"/>
      <c r="F43" s="34"/>
      <c r="G43" s="34"/>
      <c r="H43" s="34"/>
      <c r="I43" s="34"/>
      <c r="J43" s="34"/>
      <c r="K43" s="34"/>
      <c r="L43" s="34"/>
    </row>
    <row r="44" spans="1:13" hidden="1">
      <c r="A44" s="86"/>
      <c r="B44" s="381"/>
      <c r="C44" s="381"/>
      <c r="D44" s="381"/>
      <c r="E44" s="381"/>
      <c r="F44" s="382"/>
      <c r="G44" s="382"/>
      <c r="H44" s="383"/>
      <c r="I44" s="383"/>
      <c r="J44" s="383"/>
      <c r="K44" s="383"/>
      <c r="L44" s="383"/>
    </row>
    <row r="45" spans="1:13" hidden="1">
      <c r="B45" s="384"/>
      <c r="C45" s="384"/>
      <c r="D45" s="384"/>
      <c r="E45" s="384"/>
      <c r="F45" s="384"/>
      <c r="G45" s="384"/>
      <c r="H45" s="37"/>
      <c r="I45" s="37"/>
      <c r="J45" s="37"/>
      <c r="K45" s="37"/>
      <c r="L45" s="37"/>
    </row>
    <row r="46" spans="1:13" hidden="1">
      <c r="B46" s="82"/>
      <c r="C46" s="82"/>
      <c r="D46" s="82"/>
      <c r="E46" s="82"/>
      <c r="F46" s="82"/>
      <c r="G46" s="82"/>
      <c r="H46" s="82"/>
      <c r="I46" s="82"/>
      <c r="J46" s="82"/>
      <c r="K46" s="82"/>
      <c r="L46" s="82"/>
    </row>
    <row r="47" spans="1:13" hidden="1">
      <c r="B47" s="82"/>
      <c r="C47" s="82"/>
      <c r="D47" s="82"/>
      <c r="E47" s="82"/>
      <c r="F47" s="82"/>
      <c r="G47" s="82"/>
      <c r="H47" s="82"/>
      <c r="I47" s="82"/>
      <c r="J47" s="82"/>
      <c r="K47" s="82"/>
      <c r="L47" s="82"/>
    </row>
    <row r="48" spans="1:13" hidden="1">
      <c r="B48" s="82"/>
      <c r="C48" s="82"/>
      <c r="D48" s="82"/>
      <c r="E48" s="82"/>
      <c r="F48" s="82"/>
      <c r="G48" s="82"/>
      <c r="H48" s="82"/>
      <c r="I48" s="82"/>
      <c r="J48" s="82"/>
      <c r="K48" s="82"/>
      <c r="L48" s="82"/>
    </row>
    <row r="49" spans="2:13" hidden="1">
      <c r="B49" s="82"/>
      <c r="C49" s="82"/>
      <c r="D49" s="82"/>
      <c r="E49" s="82"/>
      <c r="F49" s="82"/>
      <c r="G49" s="82"/>
      <c r="H49" s="82"/>
      <c r="I49" s="82"/>
      <c r="J49" s="82"/>
      <c r="K49" s="82"/>
      <c r="L49" s="82"/>
    </row>
    <row r="50" spans="2:13" hidden="1">
      <c r="B50" s="86"/>
      <c r="C50" s="86"/>
      <c r="D50" s="82"/>
      <c r="E50" s="82"/>
      <c r="F50" s="82"/>
      <c r="G50" s="82"/>
      <c r="H50" s="82"/>
      <c r="I50" s="82"/>
      <c r="J50" s="82"/>
      <c r="K50" s="82"/>
      <c r="L50" s="82"/>
    </row>
    <row r="51" spans="2:13" hidden="1">
      <c r="B51" s="86"/>
      <c r="C51" s="86"/>
      <c r="D51" s="82"/>
      <c r="E51" s="82"/>
      <c r="F51" s="82"/>
      <c r="G51" s="82"/>
      <c r="H51" s="82"/>
      <c r="I51" s="82"/>
      <c r="J51" s="82"/>
      <c r="K51" s="82"/>
      <c r="L51" s="82"/>
    </row>
    <row r="52" spans="2:13" hidden="1">
      <c r="B52" s="86"/>
      <c r="C52" s="86"/>
      <c r="D52" s="82"/>
      <c r="E52" s="82"/>
      <c r="F52" s="82"/>
      <c r="G52" s="82"/>
      <c r="H52" s="82"/>
      <c r="I52" s="82"/>
      <c r="J52" s="82"/>
      <c r="K52" s="82"/>
      <c r="L52" s="82"/>
    </row>
    <row r="53" spans="2:13" hidden="1">
      <c r="B53" s="86"/>
      <c r="C53" s="86"/>
      <c r="D53" s="82"/>
      <c r="E53" s="82"/>
      <c r="F53" s="82"/>
      <c r="G53" s="82"/>
      <c r="H53" s="82"/>
      <c r="I53" s="82"/>
      <c r="J53" s="82"/>
      <c r="K53" s="82"/>
      <c r="L53" s="82"/>
    </row>
    <row r="57" spans="2:13" s="406" customFormat="1">
      <c r="D57" s="387">
        <f>+COUNTIF($M:$M,1)</f>
        <v>14</v>
      </c>
      <c r="E57" s="387">
        <f>+COUNTIF($M:$M,2)</f>
        <v>3</v>
      </c>
      <c r="F57" s="387">
        <f>+COUNTIF($M:$M,3)</f>
        <v>2</v>
      </c>
      <c r="G57" s="387">
        <f>+COUNTIF($M:$M,4)</f>
        <v>4</v>
      </c>
      <c r="M57" s="396">
        <v>23</v>
      </c>
    </row>
  </sheetData>
  <mergeCells count="10">
    <mergeCell ref="I3:J3"/>
    <mergeCell ref="K3:K4"/>
    <mergeCell ref="L3:L4"/>
    <mergeCell ref="H3:H4"/>
    <mergeCell ref="A3:A4"/>
    <mergeCell ref="B3:B4"/>
    <mergeCell ref="C3:C4"/>
    <mergeCell ref="D3:D4"/>
    <mergeCell ref="E3:F3"/>
    <mergeCell ref="G3:G4"/>
  </mergeCells>
  <pageMargins left="0.25" right="0.25" top="0.75" bottom="0.75" header="0.3" footer="0.3"/>
  <pageSetup paperSize="9" scale="67" fitToHeight="0" orientation="landscape" r:id="rId1"/>
  <headerFooter>
    <oddFooter>&amp;C&amp;P</oddFooter>
  </headerFooter>
  <rowBreaks count="5" manualBreakCount="5">
    <brk id="11" max="11" man="1"/>
    <brk id="14" max="11" man="1"/>
    <brk id="16" max="11" man="1"/>
    <brk id="23" max="11" man="1"/>
    <brk id="29"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6"/>
  <sheetViews>
    <sheetView workbookViewId="0">
      <selection activeCell="E6" sqref="E6"/>
    </sheetView>
  </sheetViews>
  <sheetFormatPr defaultRowHeight="15"/>
  <sheetData>
    <row r="3" spans="5:9">
      <c r="E3">
        <v>1</v>
      </c>
      <c r="F3">
        <v>2</v>
      </c>
      <c r="G3">
        <v>3</v>
      </c>
      <c r="H3">
        <v>4</v>
      </c>
    </row>
    <row r="4" spans="5:9">
      <c r="E4">
        <f>+SUM('1.1 tikslas'!D38,'1.2 tikslas'!D27,'1.3 tikslas'!D22,'1.4 tikslas'!D23,'1.5 tikslas'!D40,'1.6 tikslas'!D24,'2.1 tikslas '!D28,'2.2 tikslas'!D33,'2.3 tikslas'!D23,'2.4 tikslas'!D19,'2.5 tikslas'!D14,'3.1 tikslas'!D26,'3.2 tikslas'!D27,'3.3 tikslas'!D29,'3.4 tikslas'!D25,'3.5. tikslas'!D14,'4.1 tikslas'!D57)</f>
        <v>159</v>
      </c>
      <c r="F4" s="193">
        <f>+SUM('1.1 tikslas'!E38,'1.2 tikslas'!E27,'1.3 tikslas'!E22,'1.4 tikslas'!E23,'1.5 tikslas'!E40,'1.6 tikslas'!E24,'2.1 tikslas '!E28,'2.2 tikslas'!E33,'2.3 tikslas'!E23,'2.4 tikslas'!E19,'2.5 tikslas'!E14,'3.1 tikslas'!E26,'3.2 tikslas'!E27,'3.3 tikslas'!E29,'3.4 tikslas'!E25,'3.5. tikslas'!E14,'4.1 tikslas'!E57)</f>
        <v>18</v>
      </c>
      <c r="G4" s="193">
        <f>+SUM('1.1 tikslas'!F38,'1.2 tikslas'!F27,'1.3 tikslas'!F22,'1.4 tikslas'!F23,'1.5 tikslas'!F40,'1.6 tikslas'!F24,'2.1 tikslas '!F28,'2.2 tikslas'!F33,'2.3 tikslas'!F23,'2.4 tikslas'!F19,'2.5 tikslas'!F14,'3.1 tikslas'!F26,'3.2 tikslas'!F27,'3.3 tikslas'!F29,'3.4 tikslas'!F25,'3.5. tikslas'!F14,'4.1 tikslas'!F57)</f>
        <v>15</v>
      </c>
      <c r="H4" s="193">
        <f>+SUM('1.1 tikslas'!G38,'1.2 tikslas'!G27,'1.3 tikslas'!G22,'1.4 tikslas'!G23,'1.5 tikslas'!G40,'1.6 tikslas'!G24,'2.1 tikslas '!G28,'2.2 tikslas'!G33,'2.3 tikslas'!G23,'2.4 tikslas'!G19,'2.5 tikslas'!G14,'3.1 tikslas'!G26,'3.2 tikslas'!G27,'3.3 tikslas'!G29,'3.4 tikslas'!G25,'3.5. tikslas'!G14,'4.1 tikslas'!G57)</f>
        <v>10</v>
      </c>
      <c r="I4">
        <v>200</v>
      </c>
    </row>
    <row r="6" spans="5:9">
      <c r="E6">
        <f>+SUM('1.1 tikslas'!M38,'1.2 tikslas'!M27,'1.3 tikslas'!M22,'1.4 tikslas'!M23,'1.5 tikslas'!M40,'1.6 tikslas'!M24,'2.1 tikslas '!M28,'2.2 tikslas'!M33,'2.3 tikslas'!M23,'2.4 tikslas'!M19,'2.5 tikslas'!K14,'3.1 tikslas'!M26,'3.2 tikslas'!M27,'3.3 tikslas'!M29,'3.4 tikslas'!K25,'3.5. tikslas'!M14,'4.1 tikslas'!M57)</f>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showWhiteSpace="0" zoomScaleNormal="100" zoomScaleSheetLayoutView="25" zoomScalePageLayoutView="70" workbookViewId="0">
      <selection activeCell="AG21" sqref="AG21"/>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0" hidden="1" customWidth="1"/>
    <col min="10" max="10" width="3" hidden="1" customWidth="1"/>
    <col min="11" max="11" width="40.7109375" customWidth="1"/>
    <col min="12" max="12" width="10.7109375" customWidth="1"/>
    <col min="13" max="13" width="9.140625" style="398"/>
  </cols>
  <sheetData>
    <row r="1" spans="1:13" s="193" customFormat="1" ht="15" customHeight="1">
      <c r="M1" s="398"/>
    </row>
    <row r="2" spans="1:13" s="200" customFormat="1" ht="15" customHeight="1">
      <c r="A2" s="198" t="s">
        <v>177</v>
      </c>
      <c r="B2" s="199"/>
      <c r="C2" s="199"/>
      <c r="D2" s="199"/>
      <c r="E2" s="199"/>
      <c r="F2" s="201" t="s">
        <v>904</v>
      </c>
      <c r="I2" s="202">
        <v>2015</v>
      </c>
      <c r="J2" s="203"/>
      <c r="K2" s="204"/>
      <c r="L2" s="203"/>
      <c r="M2" s="399"/>
    </row>
    <row r="3" spans="1:13" s="235" customFormat="1" ht="39.950000000000003" customHeight="1">
      <c r="A3" s="716" t="s">
        <v>1</v>
      </c>
      <c r="B3" s="716" t="s">
        <v>2</v>
      </c>
      <c r="C3" s="716" t="s">
        <v>178</v>
      </c>
      <c r="D3" s="716" t="s">
        <v>62</v>
      </c>
      <c r="E3" s="716" t="s">
        <v>4</v>
      </c>
      <c r="F3" s="716"/>
      <c r="G3" s="716" t="s">
        <v>5</v>
      </c>
      <c r="H3" s="713" t="s">
        <v>6</v>
      </c>
      <c r="I3" s="713" t="s">
        <v>7</v>
      </c>
      <c r="J3" s="713"/>
      <c r="K3" s="713" t="s">
        <v>8</v>
      </c>
      <c r="L3" s="713" t="s">
        <v>9</v>
      </c>
      <c r="M3" s="400"/>
    </row>
    <row r="4" spans="1:13" s="235" customFormat="1" ht="39.950000000000003" customHeight="1">
      <c r="A4" s="716"/>
      <c r="B4" s="716"/>
      <c r="C4" s="716"/>
      <c r="D4" s="716"/>
      <c r="E4" s="485" t="s">
        <v>10</v>
      </c>
      <c r="F4" s="485" t="s">
        <v>11</v>
      </c>
      <c r="G4" s="716"/>
      <c r="H4" s="713"/>
      <c r="I4" s="486" t="s">
        <v>12</v>
      </c>
      <c r="J4" s="486" t="s">
        <v>13</v>
      </c>
      <c r="K4" s="713"/>
      <c r="L4" s="713"/>
      <c r="M4" s="400"/>
    </row>
    <row r="5" spans="1:13" ht="15" customHeight="1">
      <c r="A5" s="490">
        <v>1</v>
      </c>
      <c r="B5" s="490">
        <v>2</v>
      </c>
      <c r="C5" s="491" t="s">
        <v>14</v>
      </c>
      <c r="D5" s="490">
        <v>4</v>
      </c>
      <c r="E5" s="490">
        <v>5</v>
      </c>
      <c r="F5" s="490">
        <v>6</v>
      </c>
      <c r="G5" s="490">
        <v>7</v>
      </c>
      <c r="H5" s="489">
        <v>8</v>
      </c>
      <c r="I5" s="489">
        <v>9</v>
      </c>
      <c r="J5" s="489">
        <v>10</v>
      </c>
      <c r="K5" s="489">
        <v>9</v>
      </c>
      <c r="L5" s="489">
        <v>10</v>
      </c>
    </row>
    <row r="6" spans="1:13" ht="15" customHeight="1">
      <c r="A6" s="38" t="s">
        <v>201</v>
      </c>
      <c r="B6" s="39" t="s">
        <v>202</v>
      </c>
      <c r="C6" s="40"/>
      <c r="D6" s="41"/>
      <c r="E6" s="42"/>
      <c r="F6" s="42"/>
      <c r="G6" s="42"/>
      <c r="H6" s="43"/>
      <c r="I6" s="43"/>
      <c r="J6" s="43"/>
      <c r="K6" s="43"/>
      <c r="L6" s="43"/>
    </row>
    <row r="7" spans="1:13" ht="15" customHeight="1">
      <c r="A7" s="44" t="s">
        <v>203</v>
      </c>
      <c r="B7" s="247" t="s">
        <v>204</v>
      </c>
      <c r="C7" s="45"/>
      <c r="D7" s="44"/>
      <c r="E7" s="46"/>
      <c r="F7" s="47"/>
      <c r="G7" s="46"/>
      <c r="H7" s="48"/>
      <c r="I7" s="48"/>
      <c r="J7" s="48"/>
      <c r="K7" s="49"/>
      <c r="L7" s="49"/>
    </row>
    <row r="8" spans="1:13" ht="219.75" customHeight="1">
      <c r="A8" s="492" t="s">
        <v>205</v>
      </c>
      <c r="B8" s="493" t="s">
        <v>206</v>
      </c>
      <c r="C8" s="493" t="s">
        <v>626</v>
      </c>
      <c r="D8" s="492" t="s">
        <v>29</v>
      </c>
      <c r="E8" s="492" t="s">
        <v>52</v>
      </c>
      <c r="F8" s="492" t="s">
        <v>207</v>
      </c>
      <c r="G8" s="444" t="s">
        <v>24</v>
      </c>
      <c r="H8" s="494" t="s">
        <v>942</v>
      </c>
      <c r="I8" s="495">
        <v>330</v>
      </c>
      <c r="J8" s="495">
        <v>0</v>
      </c>
      <c r="K8" s="450" t="s">
        <v>943</v>
      </c>
      <c r="L8" s="494" t="s">
        <v>208</v>
      </c>
      <c r="M8" s="398">
        <v>3</v>
      </c>
    </row>
    <row r="9" spans="1:13" ht="71.25" customHeight="1">
      <c r="A9" s="492" t="s">
        <v>209</v>
      </c>
      <c r="B9" s="493" t="s">
        <v>210</v>
      </c>
      <c r="C9" s="493" t="s">
        <v>946</v>
      </c>
      <c r="D9" s="492" t="s">
        <v>29</v>
      </c>
      <c r="E9" s="492" t="s">
        <v>52</v>
      </c>
      <c r="F9" s="492"/>
      <c r="G9" s="496" t="s">
        <v>745</v>
      </c>
      <c r="H9" s="497" t="s">
        <v>944</v>
      </c>
      <c r="I9" s="495">
        <v>221.8</v>
      </c>
      <c r="J9" s="498">
        <v>0</v>
      </c>
      <c r="K9" s="497" t="s">
        <v>945</v>
      </c>
      <c r="L9" s="494" t="s">
        <v>208</v>
      </c>
      <c r="M9" s="398">
        <v>1</v>
      </c>
    </row>
    <row r="10" spans="1:13" ht="409.5" customHeight="1">
      <c r="A10" s="721" t="s">
        <v>211</v>
      </c>
      <c r="B10" s="717" t="s">
        <v>627</v>
      </c>
      <c r="C10" s="723" t="s">
        <v>628</v>
      </c>
      <c r="D10" s="721" t="s">
        <v>29</v>
      </c>
      <c r="E10" s="721" t="s">
        <v>52</v>
      </c>
      <c r="F10" s="725" t="s">
        <v>1214</v>
      </c>
      <c r="G10" s="719" t="s">
        <v>745</v>
      </c>
      <c r="H10" s="717" t="s">
        <v>947</v>
      </c>
      <c r="I10" s="498">
        <v>65</v>
      </c>
      <c r="J10" s="498">
        <v>3</v>
      </c>
      <c r="K10" s="717" t="s">
        <v>948</v>
      </c>
      <c r="L10" s="719" t="s">
        <v>208</v>
      </c>
      <c r="M10" s="727">
        <v>1</v>
      </c>
    </row>
    <row r="11" spans="1:13" s="193" customFormat="1" ht="235.5" customHeight="1">
      <c r="A11" s="722"/>
      <c r="B11" s="718"/>
      <c r="C11" s="724"/>
      <c r="D11" s="722"/>
      <c r="E11" s="722"/>
      <c r="F11" s="726"/>
      <c r="G11" s="720"/>
      <c r="H11" s="718"/>
      <c r="I11" s="498"/>
      <c r="J11" s="498"/>
      <c r="K11" s="718"/>
      <c r="L11" s="720"/>
      <c r="M11" s="727"/>
    </row>
    <row r="12" spans="1:13" ht="258.75">
      <c r="A12" s="492" t="s">
        <v>212</v>
      </c>
      <c r="B12" s="493" t="s">
        <v>213</v>
      </c>
      <c r="C12" s="493" t="s">
        <v>949</v>
      </c>
      <c r="D12" s="492" t="s">
        <v>29</v>
      </c>
      <c r="E12" s="492" t="s">
        <v>52</v>
      </c>
      <c r="F12" s="492" t="s">
        <v>950</v>
      </c>
      <c r="G12" s="496" t="s">
        <v>745</v>
      </c>
      <c r="H12" s="499" t="s">
        <v>1203</v>
      </c>
      <c r="I12" s="115">
        <v>18.8</v>
      </c>
      <c r="J12" s="498">
        <v>0</v>
      </c>
      <c r="K12" s="499" t="s">
        <v>951</v>
      </c>
      <c r="L12" s="494" t="s">
        <v>208</v>
      </c>
      <c r="M12" s="398">
        <v>1</v>
      </c>
    </row>
    <row r="13" spans="1:13" ht="67.5">
      <c r="A13" s="492" t="s">
        <v>214</v>
      </c>
      <c r="B13" s="493" t="s">
        <v>215</v>
      </c>
      <c r="C13" s="493" t="s">
        <v>759</v>
      </c>
      <c r="D13" s="492" t="s">
        <v>29</v>
      </c>
      <c r="E13" s="492" t="s">
        <v>52</v>
      </c>
      <c r="F13" s="492" t="s">
        <v>629</v>
      </c>
      <c r="G13" s="496" t="s">
        <v>745</v>
      </c>
      <c r="H13" s="500" t="s">
        <v>952</v>
      </c>
      <c r="I13" s="115">
        <v>27.7</v>
      </c>
      <c r="J13" s="498">
        <v>0</v>
      </c>
      <c r="K13" s="501" t="s">
        <v>953</v>
      </c>
      <c r="L13" s="494" t="s">
        <v>208</v>
      </c>
      <c r="M13" s="401">
        <v>1</v>
      </c>
    </row>
    <row r="14" spans="1:13" s="266" customFormat="1" ht="15" customHeight="1" thickBot="1">
      <c r="A14" s="265"/>
      <c r="B14" s="50"/>
      <c r="C14" s="50"/>
      <c r="D14" s="243"/>
      <c r="E14" s="243"/>
      <c r="F14" s="243"/>
      <c r="G14" s="50"/>
      <c r="H14" s="51"/>
      <c r="I14" s="244"/>
      <c r="J14" s="245"/>
      <c r="K14" s="51"/>
      <c r="L14" s="51"/>
      <c r="M14" s="398"/>
    </row>
    <row r="15" spans="1:13" ht="15" customHeight="1">
      <c r="A15" s="300" t="s">
        <v>1188</v>
      </c>
      <c r="B15" s="53" t="s">
        <v>216</v>
      </c>
      <c r="C15" s="53"/>
      <c r="D15" s="52"/>
      <c r="E15" s="52"/>
      <c r="F15" s="52"/>
      <c r="G15" s="54"/>
      <c r="H15" s="55"/>
      <c r="I15" s="56"/>
      <c r="J15" s="56"/>
      <c r="K15" s="55"/>
      <c r="L15" s="57"/>
    </row>
    <row r="16" spans="1:13" ht="78.75">
      <c r="A16" s="492" t="s">
        <v>217</v>
      </c>
      <c r="B16" s="493" t="s">
        <v>218</v>
      </c>
      <c r="C16" s="493" t="s">
        <v>1215</v>
      </c>
      <c r="D16" s="492" t="s">
        <v>29</v>
      </c>
      <c r="E16" s="492" t="s">
        <v>52</v>
      </c>
      <c r="F16" s="492"/>
      <c r="G16" s="496" t="s">
        <v>756</v>
      </c>
      <c r="H16" s="497" t="s">
        <v>1324</v>
      </c>
      <c r="I16" s="498">
        <v>0</v>
      </c>
      <c r="J16" s="498">
        <v>0</v>
      </c>
      <c r="K16" s="468" t="s">
        <v>764</v>
      </c>
      <c r="L16" s="494" t="s">
        <v>208</v>
      </c>
      <c r="M16" s="398">
        <v>4</v>
      </c>
    </row>
    <row r="17" spans="1:13" ht="93" customHeight="1">
      <c r="A17" s="492" t="s">
        <v>219</v>
      </c>
      <c r="B17" s="493" t="s">
        <v>220</v>
      </c>
      <c r="C17" s="493" t="s">
        <v>630</v>
      </c>
      <c r="D17" s="492" t="s">
        <v>29</v>
      </c>
      <c r="E17" s="492" t="s">
        <v>52</v>
      </c>
      <c r="F17" s="502"/>
      <c r="G17" s="496" t="s">
        <v>756</v>
      </c>
      <c r="H17" s="497" t="s">
        <v>1324</v>
      </c>
      <c r="I17" s="498">
        <v>0</v>
      </c>
      <c r="J17" s="498">
        <v>0</v>
      </c>
      <c r="K17" s="468" t="s">
        <v>765</v>
      </c>
      <c r="L17" s="494" t="s">
        <v>208</v>
      </c>
      <c r="M17" s="401">
        <v>4</v>
      </c>
    </row>
    <row r="18" spans="1:13" ht="70.5" customHeight="1">
      <c r="A18" s="492" t="s">
        <v>221</v>
      </c>
      <c r="B18" s="493" t="s">
        <v>222</v>
      </c>
      <c r="C18" s="493" t="s">
        <v>631</v>
      </c>
      <c r="D18" s="492" t="s">
        <v>29</v>
      </c>
      <c r="E18" s="492" t="s">
        <v>52</v>
      </c>
      <c r="F18" s="492"/>
      <c r="G18" s="496" t="s">
        <v>745</v>
      </c>
      <c r="H18" s="450" t="s">
        <v>954</v>
      </c>
      <c r="I18" s="498">
        <v>0</v>
      </c>
      <c r="J18" s="498">
        <v>0</v>
      </c>
      <c r="K18" s="468" t="s">
        <v>1206</v>
      </c>
      <c r="L18" s="494" t="s">
        <v>208</v>
      </c>
      <c r="M18" s="401">
        <v>1</v>
      </c>
    </row>
    <row r="19" spans="1:13" ht="405">
      <c r="A19" s="492" t="s">
        <v>223</v>
      </c>
      <c r="B19" s="493" t="s">
        <v>224</v>
      </c>
      <c r="C19" s="493" t="s">
        <v>632</v>
      </c>
      <c r="D19" s="492" t="s">
        <v>29</v>
      </c>
      <c r="E19" s="492" t="s">
        <v>52</v>
      </c>
      <c r="F19" s="492"/>
      <c r="G19" s="496" t="s">
        <v>745</v>
      </c>
      <c r="H19" s="450" t="s">
        <v>1204</v>
      </c>
      <c r="I19" s="498">
        <v>0</v>
      </c>
      <c r="J19" s="498">
        <v>0</v>
      </c>
      <c r="K19" s="468" t="s">
        <v>1205</v>
      </c>
      <c r="L19" s="494" t="s">
        <v>208</v>
      </c>
      <c r="M19" s="401">
        <v>1</v>
      </c>
    </row>
    <row r="20" spans="1:13" ht="45">
      <c r="A20" s="492" t="s">
        <v>225</v>
      </c>
      <c r="B20" s="493" t="s">
        <v>226</v>
      </c>
      <c r="C20" s="493" t="s">
        <v>633</v>
      </c>
      <c r="D20" s="492" t="s">
        <v>29</v>
      </c>
      <c r="E20" s="492" t="s">
        <v>52</v>
      </c>
      <c r="F20" s="492"/>
      <c r="G20" s="503" t="s">
        <v>756</v>
      </c>
      <c r="H20" s="497" t="s">
        <v>1036</v>
      </c>
      <c r="I20" s="115">
        <v>0</v>
      </c>
      <c r="J20" s="115">
        <v>0</v>
      </c>
      <c r="K20" s="500" t="s">
        <v>1037</v>
      </c>
      <c r="L20" s="494" t="s">
        <v>208</v>
      </c>
      <c r="M20" s="402">
        <v>4</v>
      </c>
    </row>
    <row r="21" spans="1:13" ht="225">
      <c r="A21" s="492" t="s">
        <v>227</v>
      </c>
      <c r="B21" s="493" t="s">
        <v>228</v>
      </c>
      <c r="C21" s="493" t="s">
        <v>634</v>
      </c>
      <c r="D21" s="492" t="s">
        <v>29</v>
      </c>
      <c r="E21" s="492" t="s">
        <v>52</v>
      </c>
      <c r="F21" s="492"/>
      <c r="G21" s="496" t="s">
        <v>745</v>
      </c>
      <c r="H21" s="497" t="s">
        <v>955</v>
      </c>
      <c r="I21" s="498">
        <v>4298.8</v>
      </c>
      <c r="J21" s="498">
        <v>778.2</v>
      </c>
      <c r="K21" s="497" t="s">
        <v>956</v>
      </c>
      <c r="L21" s="494" t="s">
        <v>208</v>
      </c>
      <c r="M21" s="401">
        <v>1</v>
      </c>
    </row>
    <row r="22" spans="1:13" ht="144.75" customHeight="1">
      <c r="A22" s="492" t="s">
        <v>229</v>
      </c>
      <c r="B22" s="493" t="s">
        <v>230</v>
      </c>
      <c r="C22" s="493" t="s">
        <v>635</v>
      </c>
      <c r="D22" s="492" t="s">
        <v>122</v>
      </c>
      <c r="E22" s="492" t="s">
        <v>52</v>
      </c>
      <c r="F22" s="492"/>
      <c r="G22" s="496" t="s">
        <v>745</v>
      </c>
      <c r="H22" s="497" t="s">
        <v>958</v>
      </c>
      <c r="I22" s="504">
        <v>1184.0999999999999</v>
      </c>
      <c r="J22" s="498">
        <v>0</v>
      </c>
      <c r="K22" s="471" t="s">
        <v>957</v>
      </c>
      <c r="L22" s="494" t="s">
        <v>208</v>
      </c>
      <c r="M22" s="401">
        <v>1</v>
      </c>
    </row>
    <row r="23" spans="1:13">
      <c r="A23" s="83"/>
      <c r="B23" s="83"/>
      <c r="C23" s="83"/>
      <c r="D23" s="83"/>
      <c r="E23" s="83"/>
      <c r="F23" s="83"/>
      <c r="G23" s="83"/>
      <c r="H23" s="111"/>
      <c r="I23" s="112" t="e">
        <f>SUM(I14,#REF!)</f>
        <v>#REF!</v>
      </c>
      <c r="J23" s="112" t="e">
        <f>SUM(J14,#REF!)</f>
        <v>#REF!</v>
      </c>
      <c r="K23" s="83"/>
      <c r="L23" s="83"/>
    </row>
    <row r="24" spans="1:13">
      <c r="A24" s="83"/>
      <c r="B24" s="83"/>
      <c r="C24" s="83"/>
      <c r="D24" s="83"/>
      <c r="E24" s="83"/>
      <c r="F24" s="83"/>
      <c r="G24" s="83"/>
      <c r="H24" s="83"/>
      <c r="I24" s="83"/>
      <c r="J24" s="83"/>
      <c r="K24" s="83"/>
      <c r="L24" s="83"/>
    </row>
    <row r="25" spans="1:13">
      <c r="A25" s="83"/>
      <c r="B25" s="83"/>
      <c r="C25" s="83"/>
      <c r="D25" s="83"/>
      <c r="E25" s="83"/>
      <c r="F25" s="83"/>
      <c r="G25" s="83"/>
      <c r="I25" s="83"/>
      <c r="J25" s="83"/>
      <c r="K25" s="83"/>
      <c r="L25" s="83"/>
    </row>
    <row r="26" spans="1:13">
      <c r="A26" s="83"/>
      <c r="B26" s="83"/>
      <c r="C26" s="83"/>
      <c r="D26" s="83"/>
      <c r="E26" s="83"/>
      <c r="F26" s="83"/>
      <c r="G26" s="83"/>
      <c r="H26" s="83"/>
      <c r="I26" s="83"/>
      <c r="J26" s="83"/>
      <c r="K26" s="83"/>
      <c r="L26" s="83"/>
    </row>
    <row r="27" spans="1:13" s="398" customFormat="1">
      <c r="A27" s="396"/>
      <c r="B27" s="396"/>
      <c r="C27" s="396"/>
      <c r="D27" s="397">
        <f>+COUNTIF($M:$M,1)</f>
        <v>8</v>
      </c>
      <c r="E27" s="397">
        <f>+COUNTIF($M:$M,2)</f>
        <v>0</v>
      </c>
      <c r="F27" s="397">
        <f>+COUNTIF($M:$M,3)</f>
        <v>1</v>
      </c>
      <c r="G27" s="397">
        <f>+COUNTIF($M:$M,4)</f>
        <v>3</v>
      </c>
      <c r="H27" s="396"/>
      <c r="I27" s="396"/>
      <c r="J27" s="396"/>
      <c r="K27" s="396"/>
      <c r="L27" s="396"/>
      <c r="M27" s="398">
        <v>12</v>
      </c>
    </row>
    <row r="28" spans="1:13">
      <c r="A28" s="83"/>
      <c r="B28" s="83"/>
      <c r="C28" s="83"/>
      <c r="D28" s="83"/>
      <c r="E28" s="83"/>
      <c r="F28" s="83"/>
      <c r="G28" s="83"/>
      <c r="H28" s="83"/>
      <c r="I28" s="83"/>
      <c r="J28" s="83"/>
      <c r="K28" s="83"/>
      <c r="L28" s="83"/>
    </row>
    <row r="29" spans="1:13">
      <c r="A29" s="83"/>
      <c r="B29" s="83"/>
      <c r="C29" s="83"/>
      <c r="D29" s="83"/>
      <c r="E29" s="83"/>
      <c r="F29" s="83"/>
      <c r="G29" s="83"/>
      <c r="H29" s="83"/>
      <c r="I29" s="83"/>
      <c r="J29" s="83"/>
      <c r="K29" s="83"/>
      <c r="L29" s="83"/>
    </row>
    <row r="30" spans="1:13">
      <c r="A30" s="83"/>
      <c r="B30" s="83"/>
      <c r="C30" s="83"/>
      <c r="D30" s="83"/>
      <c r="E30" s="83"/>
      <c r="F30" s="83"/>
      <c r="G30" s="83"/>
      <c r="H30" s="83"/>
      <c r="I30" s="83"/>
      <c r="J30" s="83"/>
      <c r="K30" s="83"/>
      <c r="L30" s="83"/>
    </row>
    <row r="31" spans="1:13">
      <c r="A31" s="83"/>
      <c r="B31" s="83"/>
      <c r="C31" s="83"/>
      <c r="D31" s="83"/>
      <c r="E31" s="83"/>
      <c r="F31" s="83"/>
      <c r="G31" s="83"/>
      <c r="H31" s="83"/>
      <c r="I31" s="83"/>
      <c r="J31" s="83"/>
      <c r="K31" s="83"/>
      <c r="L31" s="83"/>
    </row>
    <row r="32" spans="1:13">
      <c r="A32" s="83"/>
      <c r="B32" s="83"/>
      <c r="C32" s="83"/>
      <c r="D32" s="83"/>
      <c r="E32" s="83"/>
      <c r="F32" s="83"/>
      <c r="G32" s="83"/>
      <c r="H32" s="83"/>
      <c r="I32" s="83"/>
      <c r="J32" s="83"/>
      <c r="K32" s="83"/>
      <c r="L32" s="83"/>
    </row>
    <row r="33" spans="1:12">
      <c r="A33" s="83"/>
      <c r="B33" s="83"/>
      <c r="C33" s="83"/>
      <c r="D33" s="83"/>
      <c r="E33" s="83"/>
      <c r="F33" s="83"/>
      <c r="G33" s="83"/>
      <c r="H33" s="83"/>
      <c r="I33" s="83"/>
      <c r="J33" s="83"/>
      <c r="K33" s="83"/>
      <c r="L33" s="83"/>
    </row>
    <row r="34" spans="1:12">
      <c r="A34" s="83"/>
      <c r="B34" s="83"/>
      <c r="C34" s="83"/>
      <c r="D34" s="83"/>
      <c r="E34" s="83"/>
      <c r="F34" s="83"/>
      <c r="G34" s="83"/>
      <c r="H34" s="83"/>
      <c r="I34" s="83"/>
      <c r="J34" s="83"/>
      <c r="K34" s="83"/>
      <c r="L34" s="83"/>
    </row>
    <row r="35" spans="1:12">
      <c r="A35" s="83"/>
      <c r="B35" s="83"/>
      <c r="C35" s="83"/>
      <c r="D35" s="83"/>
      <c r="E35" s="83"/>
      <c r="F35" s="83"/>
      <c r="G35" s="83"/>
      <c r="H35" s="83"/>
      <c r="I35" s="83"/>
      <c r="J35" s="83"/>
      <c r="K35" s="83"/>
      <c r="L35" s="83"/>
    </row>
    <row r="36" spans="1:12">
      <c r="A36" s="83"/>
      <c r="B36" s="83"/>
      <c r="C36" s="83"/>
      <c r="D36" s="83"/>
      <c r="E36" s="83"/>
      <c r="F36" s="83"/>
      <c r="G36" s="83"/>
      <c r="H36" s="83"/>
      <c r="I36" s="83"/>
      <c r="J36" s="83"/>
      <c r="K36" s="83"/>
      <c r="L36" s="83"/>
    </row>
    <row r="37" spans="1:12">
      <c r="A37" s="83"/>
      <c r="B37" s="83"/>
      <c r="C37" s="83"/>
      <c r="D37" s="83"/>
      <c r="E37" s="83"/>
      <c r="F37" s="83"/>
      <c r="G37" s="83"/>
      <c r="H37" s="83"/>
      <c r="I37" s="83"/>
      <c r="J37" s="83"/>
      <c r="K37" s="83"/>
      <c r="L37" s="83"/>
    </row>
    <row r="38" spans="1:12">
      <c r="A38" s="83"/>
      <c r="B38" s="83"/>
      <c r="C38" s="83"/>
      <c r="D38" s="83"/>
      <c r="E38" s="83"/>
      <c r="F38" s="83"/>
      <c r="G38" s="83"/>
      <c r="H38" s="83"/>
      <c r="I38" s="83"/>
      <c r="J38" s="83"/>
      <c r="K38" s="83"/>
      <c r="L38" s="83"/>
    </row>
    <row r="39" spans="1:12">
      <c r="A39" s="83"/>
      <c r="B39" s="83"/>
      <c r="C39" s="83"/>
      <c r="D39" s="83"/>
      <c r="E39" s="83"/>
      <c r="F39" s="83"/>
      <c r="G39" s="83"/>
      <c r="H39" s="83"/>
      <c r="I39" s="83"/>
      <c r="J39" s="83"/>
      <c r="K39" s="83"/>
      <c r="L39" s="83"/>
    </row>
    <row r="40" spans="1:12">
      <c r="A40" s="83"/>
      <c r="B40" s="83"/>
      <c r="C40" s="83"/>
      <c r="D40" s="83"/>
      <c r="E40" s="83"/>
      <c r="F40" s="83"/>
      <c r="G40" s="83"/>
      <c r="H40" s="83"/>
      <c r="I40" s="83"/>
      <c r="J40" s="83"/>
      <c r="K40" s="83"/>
      <c r="L40" s="83"/>
    </row>
    <row r="41" spans="1:12">
      <c r="A41" s="83"/>
      <c r="B41" s="83"/>
      <c r="C41" s="83"/>
      <c r="D41" s="83"/>
      <c r="E41" s="83"/>
      <c r="F41" s="83"/>
      <c r="G41" s="83"/>
      <c r="H41" s="83"/>
      <c r="I41" s="83"/>
      <c r="J41" s="83"/>
      <c r="K41" s="83"/>
      <c r="L41" s="83"/>
    </row>
    <row r="42" spans="1:12">
      <c r="A42" s="83"/>
      <c r="B42" s="83"/>
      <c r="C42" s="83"/>
      <c r="D42" s="83"/>
      <c r="E42" s="83"/>
      <c r="F42" s="83"/>
      <c r="G42" s="83"/>
      <c r="H42" s="83"/>
      <c r="I42" s="83"/>
      <c r="J42" s="83"/>
      <c r="K42" s="83"/>
      <c r="L42" s="83"/>
    </row>
    <row r="43" spans="1:12">
      <c r="A43" s="83"/>
      <c r="B43" s="83"/>
      <c r="C43" s="83"/>
      <c r="D43" s="83"/>
      <c r="E43" s="83"/>
      <c r="F43" s="83"/>
      <c r="G43" s="83"/>
      <c r="H43" s="83"/>
      <c r="I43" s="83"/>
      <c r="J43" s="83"/>
      <c r="K43" s="83"/>
      <c r="L43" s="83"/>
    </row>
  </sheetData>
  <mergeCells count="21">
    <mergeCell ref="M10:M11"/>
    <mergeCell ref="H3:H4"/>
    <mergeCell ref="I3:J3"/>
    <mergeCell ref="K3:K4"/>
    <mergeCell ref="L3:L4"/>
    <mergeCell ref="G3:G4"/>
    <mergeCell ref="K10:K11"/>
    <mergeCell ref="L10:L11"/>
    <mergeCell ref="H10:H11"/>
    <mergeCell ref="A10:A11"/>
    <mergeCell ref="B10:B11"/>
    <mergeCell ref="C10:C11"/>
    <mergeCell ref="D10:D11"/>
    <mergeCell ref="E10:E11"/>
    <mergeCell ref="F10:F11"/>
    <mergeCell ref="G10:G11"/>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2" manualBreakCount="2">
    <brk id="11" max="11" man="1"/>
    <brk id="18"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5"/>
  <sheetViews>
    <sheetView showWhiteSpace="0" zoomScaleNormal="100" zoomScaleSheetLayoutView="40" zoomScalePageLayoutView="70" workbookViewId="0">
      <selection activeCell="B19" sqref="B19"/>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12.140625" hidden="1" customWidth="1"/>
    <col min="10" max="10" width="10.5703125" hidden="1" customWidth="1"/>
    <col min="11" max="11" width="40.7109375" customWidth="1"/>
    <col min="12" max="12" width="10.7109375" customWidth="1"/>
    <col min="13" max="13" width="10.28515625" style="398" customWidth="1"/>
  </cols>
  <sheetData>
    <row r="1" spans="1:13" s="193" customFormat="1" ht="15" customHeight="1">
      <c r="M1" s="398"/>
    </row>
    <row r="2" spans="1:13" s="200" customFormat="1" ht="15" customHeight="1">
      <c r="A2" s="205" t="s">
        <v>177</v>
      </c>
      <c r="B2" s="206"/>
      <c r="C2" s="206"/>
      <c r="D2" s="206"/>
      <c r="E2" s="206"/>
      <c r="F2" s="201" t="s">
        <v>904</v>
      </c>
      <c r="I2" s="207"/>
      <c r="J2" s="208"/>
      <c r="K2" s="209"/>
      <c r="L2" s="208"/>
      <c r="M2" s="403"/>
    </row>
    <row r="3" spans="1:13" s="211" customFormat="1" ht="39.950000000000003" customHeight="1">
      <c r="A3" s="716" t="s">
        <v>1</v>
      </c>
      <c r="B3" s="716" t="s">
        <v>2</v>
      </c>
      <c r="C3" s="716" t="s">
        <v>178</v>
      </c>
      <c r="D3" s="716" t="s">
        <v>62</v>
      </c>
      <c r="E3" s="716" t="s">
        <v>4</v>
      </c>
      <c r="F3" s="716"/>
      <c r="G3" s="716" t="s">
        <v>5</v>
      </c>
      <c r="H3" s="713" t="s">
        <v>6</v>
      </c>
      <c r="I3" s="713" t="s">
        <v>179</v>
      </c>
      <c r="J3" s="713"/>
      <c r="K3" s="713" t="s">
        <v>8</v>
      </c>
      <c r="L3" s="713" t="s">
        <v>9</v>
      </c>
      <c r="M3" s="404"/>
    </row>
    <row r="4" spans="1:13" s="211" customFormat="1" ht="39.950000000000003" customHeight="1">
      <c r="A4" s="716"/>
      <c r="B4" s="716"/>
      <c r="C4" s="716"/>
      <c r="D4" s="716"/>
      <c r="E4" s="485" t="s">
        <v>10</v>
      </c>
      <c r="F4" s="485" t="s">
        <v>11</v>
      </c>
      <c r="G4" s="716"/>
      <c r="H4" s="713"/>
      <c r="I4" s="486" t="s">
        <v>12</v>
      </c>
      <c r="J4" s="486" t="s">
        <v>13</v>
      </c>
      <c r="K4" s="713"/>
      <c r="L4" s="713"/>
      <c r="M4" s="404"/>
    </row>
    <row r="5" spans="1:13" ht="15" customHeight="1">
      <c r="A5" s="490">
        <v>1</v>
      </c>
      <c r="B5" s="490">
        <v>2</v>
      </c>
      <c r="C5" s="491" t="s">
        <v>14</v>
      </c>
      <c r="D5" s="490">
        <v>4</v>
      </c>
      <c r="E5" s="490">
        <v>5</v>
      </c>
      <c r="F5" s="490">
        <v>6</v>
      </c>
      <c r="G5" s="490">
        <v>7</v>
      </c>
      <c r="H5" s="489">
        <v>8</v>
      </c>
      <c r="I5" s="489">
        <v>9</v>
      </c>
      <c r="J5" s="489">
        <v>10</v>
      </c>
      <c r="K5" s="489">
        <v>9</v>
      </c>
      <c r="L5" s="489">
        <v>10</v>
      </c>
      <c r="M5" s="396"/>
    </row>
    <row r="6" spans="1:13" ht="15" customHeight="1">
      <c r="A6" s="3" t="s">
        <v>180</v>
      </c>
      <c r="B6" s="8" t="s">
        <v>181</v>
      </c>
      <c r="C6" s="4"/>
      <c r="D6" s="5"/>
      <c r="E6" s="6"/>
      <c r="F6" s="6"/>
      <c r="G6" s="6"/>
      <c r="H6" s="7"/>
      <c r="I6" s="7"/>
      <c r="J6" s="7"/>
      <c r="K6" s="7"/>
      <c r="L6" s="7"/>
      <c r="M6" s="396"/>
    </row>
    <row r="7" spans="1:13" ht="15" customHeight="1">
      <c r="A7" s="15" t="s">
        <v>182</v>
      </c>
      <c r="B7" s="16" t="s">
        <v>183</v>
      </c>
      <c r="C7" s="16"/>
      <c r="D7" s="15"/>
      <c r="E7" s="17"/>
      <c r="F7" s="17"/>
      <c r="G7" s="17"/>
      <c r="H7" s="19"/>
      <c r="I7" s="19"/>
      <c r="J7" s="19"/>
      <c r="K7" s="10"/>
      <c r="L7" s="10"/>
      <c r="M7" s="396"/>
    </row>
    <row r="8" spans="1:13" ht="78.75">
      <c r="A8" s="444" t="s">
        <v>184</v>
      </c>
      <c r="B8" s="445" t="s">
        <v>185</v>
      </c>
      <c r="C8" s="445" t="s">
        <v>636</v>
      </c>
      <c r="D8" s="444" t="s">
        <v>122</v>
      </c>
      <c r="E8" s="444" t="s">
        <v>52</v>
      </c>
      <c r="F8" s="444"/>
      <c r="G8" s="505" t="s">
        <v>24</v>
      </c>
      <c r="H8" s="449" t="s">
        <v>930</v>
      </c>
      <c r="I8" s="447"/>
      <c r="J8" s="447"/>
      <c r="K8" s="446" t="s">
        <v>929</v>
      </c>
      <c r="L8" s="506" t="s">
        <v>186</v>
      </c>
      <c r="M8" s="396">
        <v>2</v>
      </c>
    </row>
    <row r="9" spans="1:13" ht="247.5">
      <c r="A9" s="444" t="s">
        <v>187</v>
      </c>
      <c r="B9" s="445" t="s">
        <v>188</v>
      </c>
      <c r="C9" s="445" t="s">
        <v>637</v>
      </c>
      <c r="D9" s="444" t="s">
        <v>189</v>
      </c>
      <c r="E9" s="444" t="s">
        <v>52</v>
      </c>
      <c r="F9" s="444"/>
      <c r="G9" s="505" t="s">
        <v>745</v>
      </c>
      <c r="H9" s="449" t="s">
        <v>931</v>
      </c>
      <c r="I9" s="447">
        <v>1306.5</v>
      </c>
      <c r="J9" s="447">
        <v>810.7</v>
      </c>
      <c r="K9" s="446" t="s">
        <v>932</v>
      </c>
      <c r="L9" s="506" t="s">
        <v>186</v>
      </c>
      <c r="M9" s="396">
        <v>1</v>
      </c>
    </row>
    <row r="10" spans="1:13" ht="101.25">
      <c r="A10" s="444" t="s">
        <v>190</v>
      </c>
      <c r="B10" s="445" t="s">
        <v>191</v>
      </c>
      <c r="C10" s="445" t="s">
        <v>727</v>
      </c>
      <c r="D10" s="507" t="s">
        <v>122</v>
      </c>
      <c r="E10" s="444" t="s">
        <v>52</v>
      </c>
      <c r="F10" s="444"/>
      <c r="G10" s="505" t="s">
        <v>745</v>
      </c>
      <c r="H10" s="449" t="s">
        <v>933</v>
      </c>
      <c r="I10" s="508" t="s">
        <v>21</v>
      </c>
      <c r="J10" s="508" t="s">
        <v>21</v>
      </c>
      <c r="K10" s="449" t="s">
        <v>934</v>
      </c>
      <c r="L10" s="506" t="s">
        <v>186</v>
      </c>
      <c r="M10" s="396">
        <v>1</v>
      </c>
    </row>
    <row r="11" spans="1:13" ht="112.5">
      <c r="A11" s="444" t="s">
        <v>192</v>
      </c>
      <c r="B11" s="445" t="s">
        <v>193</v>
      </c>
      <c r="C11" s="445" t="s">
        <v>638</v>
      </c>
      <c r="D11" s="507" t="s">
        <v>122</v>
      </c>
      <c r="E11" s="444" t="s">
        <v>52</v>
      </c>
      <c r="F11" s="444"/>
      <c r="G11" s="505" t="s">
        <v>745</v>
      </c>
      <c r="H11" s="450" t="s">
        <v>1014</v>
      </c>
      <c r="I11" s="114">
        <v>6770.9</v>
      </c>
      <c r="J11" s="114">
        <v>4446</v>
      </c>
      <c r="K11" s="450" t="s">
        <v>1015</v>
      </c>
      <c r="L11" s="506" t="s">
        <v>186</v>
      </c>
      <c r="M11" s="396">
        <v>1</v>
      </c>
    </row>
    <row r="12" spans="1:13" ht="123.75">
      <c r="A12" s="444" t="s">
        <v>194</v>
      </c>
      <c r="B12" s="445" t="s">
        <v>195</v>
      </c>
      <c r="C12" s="445" t="s">
        <v>639</v>
      </c>
      <c r="D12" s="507" t="s">
        <v>29</v>
      </c>
      <c r="E12" s="444" t="s">
        <v>52</v>
      </c>
      <c r="F12" s="444"/>
      <c r="G12" s="509" t="s">
        <v>24</v>
      </c>
      <c r="H12" s="450" t="s">
        <v>935</v>
      </c>
      <c r="I12" s="114"/>
      <c r="J12" s="114"/>
      <c r="K12" s="450" t="s">
        <v>937</v>
      </c>
      <c r="L12" s="506" t="s">
        <v>186</v>
      </c>
      <c r="M12" s="396">
        <v>2</v>
      </c>
    </row>
    <row r="13" spans="1:13" ht="67.5">
      <c r="A13" s="444" t="s">
        <v>196</v>
      </c>
      <c r="B13" s="445" t="s">
        <v>197</v>
      </c>
      <c r="C13" s="445" t="s">
        <v>640</v>
      </c>
      <c r="D13" s="507" t="s">
        <v>122</v>
      </c>
      <c r="E13" s="444" t="s">
        <v>52</v>
      </c>
      <c r="F13" s="444"/>
      <c r="G13" s="509" t="s">
        <v>24</v>
      </c>
      <c r="H13" s="450" t="s">
        <v>936</v>
      </c>
      <c r="I13" s="114">
        <v>0</v>
      </c>
      <c r="J13" s="114">
        <v>0</v>
      </c>
      <c r="K13" s="468" t="s">
        <v>766</v>
      </c>
      <c r="L13" s="506" t="s">
        <v>69</v>
      </c>
      <c r="M13" s="396">
        <v>2</v>
      </c>
    </row>
    <row r="14" spans="1:13" ht="236.25">
      <c r="A14" s="444" t="s">
        <v>198</v>
      </c>
      <c r="B14" s="445" t="s">
        <v>199</v>
      </c>
      <c r="C14" s="445" t="s">
        <v>200</v>
      </c>
      <c r="D14" s="507" t="s">
        <v>122</v>
      </c>
      <c r="E14" s="444" t="s">
        <v>108</v>
      </c>
      <c r="F14" s="444" t="s">
        <v>52</v>
      </c>
      <c r="G14" s="505" t="s">
        <v>745</v>
      </c>
      <c r="H14" s="448" t="s">
        <v>938</v>
      </c>
      <c r="I14" s="510">
        <v>0</v>
      </c>
      <c r="J14" s="510">
        <v>0</v>
      </c>
      <c r="K14" s="474" t="s">
        <v>1216</v>
      </c>
      <c r="L14" s="449" t="s">
        <v>236</v>
      </c>
      <c r="M14" s="405">
        <v>1</v>
      </c>
    </row>
    <row r="15" spans="1:13" ht="15" customHeight="1">
      <c r="A15" s="83"/>
      <c r="B15" s="83"/>
      <c r="C15" s="83"/>
      <c r="D15" s="83"/>
      <c r="E15" s="317"/>
      <c r="F15" s="317"/>
      <c r="G15" s="83"/>
      <c r="H15" s="83"/>
      <c r="I15" s="86"/>
      <c r="J15" s="86"/>
      <c r="K15" s="83"/>
      <c r="L15" s="83"/>
      <c r="M15" s="396"/>
    </row>
    <row r="16" spans="1:13" ht="15" customHeight="1">
      <c r="A16" s="3" t="s">
        <v>231</v>
      </c>
      <c r="B16" s="58" t="s">
        <v>232</v>
      </c>
      <c r="C16" s="58"/>
      <c r="D16" s="59"/>
      <c r="E16" s="59"/>
      <c r="F16" s="59"/>
      <c r="G16" s="60"/>
      <c r="H16" s="61"/>
      <c r="I16" s="87"/>
      <c r="J16" s="87"/>
      <c r="K16" s="61"/>
      <c r="L16" s="61"/>
      <c r="M16" s="396"/>
    </row>
    <row r="17" spans="1:13" ht="135">
      <c r="A17" s="444" t="s">
        <v>233</v>
      </c>
      <c r="B17" s="445" t="s">
        <v>234</v>
      </c>
      <c r="C17" s="445" t="s">
        <v>1016</v>
      </c>
      <c r="D17" s="444" t="s">
        <v>29</v>
      </c>
      <c r="E17" s="444" t="s">
        <v>52</v>
      </c>
      <c r="F17" s="444"/>
      <c r="G17" s="444" t="s">
        <v>745</v>
      </c>
      <c r="H17" s="450" t="s">
        <v>1017</v>
      </c>
      <c r="I17" s="511" t="s">
        <v>235</v>
      </c>
      <c r="J17" s="511" t="s">
        <v>235</v>
      </c>
      <c r="K17" s="450" t="s">
        <v>1018</v>
      </c>
      <c r="L17" s="480" t="s">
        <v>236</v>
      </c>
      <c r="M17" s="396">
        <v>1</v>
      </c>
    </row>
    <row r="18" spans="1:13" ht="146.25">
      <c r="A18" s="444" t="s">
        <v>237</v>
      </c>
      <c r="B18" s="445" t="s">
        <v>238</v>
      </c>
      <c r="C18" s="445" t="s">
        <v>1217</v>
      </c>
      <c r="D18" s="444" t="s">
        <v>29</v>
      </c>
      <c r="E18" s="444" t="s">
        <v>52</v>
      </c>
      <c r="F18" s="444"/>
      <c r="G18" s="444" t="s">
        <v>745</v>
      </c>
      <c r="H18" s="462" t="s">
        <v>939</v>
      </c>
      <c r="I18" s="511">
        <v>289.62</v>
      </c>
      <c r="J18" s="511">
        <v>162.68</v>
      </c>
      <c r="K18" s="462" t="s">
        <v>940</v>
      </c>
      <c r="L18" s="480" t="s">
        <v>236</v>
      </c>
      <c r="M18" s="396">
        <v>1</v>
      </c>
    </row>
    <row r="19" spans="1:13" ht="225">
      <c r="A19" s="444" t="s">
        <v>239</v>
      </c>
      <c r="B19" s="445" t="s">
        <v>240</v>
      </c>
      <c r="C19" s="445" t="s">
        <v>1218</v>
      </c>
      <c r="D19" s="444" t="s">
        <v>29</v>
      </c>
      <c r="E19" s="444" t="s">
        <v>52</v>
      </c>
      <c r="F19" s="470"/>
      <c r="G19" s="444" t="s">
        <v>745</v>
      </c>
      <c r="H19" s="450" t="s">
        <v>941</v>
      </c>
      <c r="I19" s="511"/>
      <c r="J19" s="511"/>
      <c r="K19" s="471" t="s">
        <v>959</v>
      </c>
      <c r="L19" s="480" t="s">
        <v>236</v>
      </c>
      <c r="M19" s="396">
        <v>1</v>
      </c>
    </row>
    <row r="20" spans="1:13" ht="27.75" customHeight="1">
      <c r="A20" s="83"/>
      <c r="B20" s="83"/>
      <c r="C20" s="83"/>
      <c r="D20" s="83"/>
      <c r="E20" s="83"/>
      <c r="F20" s="83"/>
      <c r="G20" s="83"/>
      <c r="H20" s="83"/>
      <c r="I20" s="99">
        <f>+SUM(I17:I19)</f>
        <v>289.62</v>
      </c>
      <c r="J20" s="99">
        <f>+SUM(J17:J19)</f>
        <v>162.68</v>
      </c>
      <c r="K20" s="83"/>
      <c r="L20" s="83"/>
      <c r="M20" s="396"/>
    </row>
    <row r="21" spans="1:13" s="409" customFormat="1">
      <c r="A21" s="406"/>
      <c r="B21" s="406"/>
      <c r="C21" s="406"/>
      <c r="D21" s="406"/>
      <c r="E21" s="406"/>
      <c r="F21" s="406"/>
      <c r="G21" s="406"/>
      <c r="H21" s="407"/>
      <c r="I21" s="408" t="e">
        <f>SUM(#REF!,I20)</f>
        <v>#REF!</v>
      </c>
      <c r="J21" s="408" t="e">
        <f>SUM(#REF!,J20)</f>
        <v>#REF!</v>
      </c>
      <c r="K21" s="406"/>
      <c r="L21" s="406"/>
      <c r="M21" s="396"/>
    </row>
    <row r="22" spans="1:13" s="409" customFormat="1">
      <c r="A22" s="406"/>
      <c r="B22" s="406"/>
      <c r="C22" s="406"/>
      <c r="D22" s="387">
        <f>+COUNTIF($M:$M,1)</f>
        <v>7</v>
      </c>
      <c r="E22" s="387">
        <f>+COUNTIF($M:$M,2)</f>
        <v>3</v>
      </c>
      <c r="F22" s="387">
        <f>+COUNTIF($M:$M,3)</f>
        <v>0</v>
      </c>
      <c r="G22" s="387">
        <f>+COUNTIF($M:$M,4)</f>
        <v>0</v>
      </c>
      <c r="H22" s="406"/>
      <c r="I22" s="406"/>
      <c r="J22" s="406"/>
      <c r="K22" s="406"/>
      <c r="L22" s="406"/>
      <c r="M22" s="396">
        <v>10</v>
      </c>
    </row>
    <row r="23" spans="1:13">
      <c r="A23" s="83"/>
      <c r="B23" s="83"/>
      <c r="C23" s="83"/>
      <c r="D23" s="83"/>
      <c r="E23" s="83"/>
      <c r="F23" s="83"/>
      <c r="G23" s="83"/>
      <c r="H23" s="83"/>
      <c r="I23" s="83"/>
      <c r="J23" s="83"/>
      <c r="K23" s="83"/>
      <c r="L23" s="83"/>
      <c r="M23" s="396"/>
    </row>
    <row r="24" spans="1:13">
      <c r="A24" s="83"/>
      <c r="B24" s="83"/>
      <c r="C24" s="83"/>
      <c r="D24" s="83"/>
      <c r="E24" s="83"/>
      <c r="F24" s="83"/>
      <c r="G24" s="83"/>
      <c r="H24" s="83"/>
      <c r="I24" s="83"/>
      <c r="J24" s="83"/>
      <c r="K24" s="83"/>
      <c r="L24" s="83"/>
      <c r="M24" s="396"/>
    </row>
    <row r="25" spans="1:13">
      <c r="A25" s="83"/>
      <c r="B25" s="83"/>
      <c r="C25" s="83"/>
      <c r="D25" s="83"/>
      <c r="E25" s="83"/>
      <c r="F25" s="83"/>
      <c r="G25" s="83"/>
      <c r="H25" s="83"/>
      <c r="I25" s="83"/>
      <c r="J25" s="83"/>
      <c r="K25" s="83"/>
      <c r="L25" s="83"/>
      <c r="M25" s="396"/>
    </row>
    <row r="26" spans="1:13">
      <c r="A26" s="83"/>
      <c r="B26" s="83"/>
      <c r="C26" s="83"/>
      <c r="D26" s="83"/>
      <c r="E26" s="83"/>
      <c r="F26" s="83"/>
      <c r="G26" s="83"/>
      <c r="H26" s="83"/>
      <c r="I26" s="83"/>
      <c r="J26" s="83"/>
      <c r="K26" s="83"/>
      <c r="L26" s="83"/>
      <c r="M26" s="396"/>
    </row>
    <row r="27" spans="1:13">
      <c r="A27" s="83"/>
      <c r="B27" s="83"/>
      <c r="C27" s="83"/>
      <c r="D27" s="83"/>
      <c r="E27" s="83"/>
      <c r="F27" s="83"/>
      <c r="G27" s="83"/>
      <c r="H27" s="83"/>
      <c r="I27" s="83"/>
      <c r="J27" s="83"/>
      <c r="K27" s="83"/>
      <c r="L27" s="83"/>
      <c r="M27" s="396"/>
    </row>
    <row r="28" spans="1:13">
      <c r="A28" s="83"/>
      <c r="B28" s="83"/>
      <c r="C28" s="83"/>
      <c r="D28" s="83"/>
      <c r="E28" s="83"/>
      <c r="F28" s="83"/>
      <c r="G28" s="83"/>
      <c r="H28" s="83"/>
      <c r="I28" s="83"/>
      <c r="J28" s="83"/>
      <c r="K28" s="83"/>
      <c r="L28" s="83"/>
      <c r="M28" s="396"/>
    </row>
    <row r="29" spans="1:13">
      <c r="A29" s="83"/>
      <c r="B29" s="83"/>
      <c r="C29" s="83"/>
      <c r="D29" s="83"/>
      <c r="E29" s="83"/>
      <c r="F29" s="83"/>
      <c r="G29" s="83"/>
      <c r="H29" s="83"/>
      <c r="I29" s="83"/>
      <c r="J29" s="83"/>
      <c r="K29" s="83"/>
      <c r="L29" s="83"/>
      <c r="M29" s="396"/>
    </row>
    <row r="30" spans="1:13">
      <c r="A30" s="83"/>
      <c r="B30" s="83"/>
      <c r="C30" s="83"/>
      <c r="D30" s="83"/>
      <c r="E30" s="83"/>
      <c r="F30" s="83"/>
      <c r="G30" s="83"/>
      <c r="H30" s="83"/>
      <c r="I30" s="83"/>
      <c r="J30" s="83"/>
      <c r="K30" s="83"/>
      <c r="L30" s="83"/>
      <c r="M30" s="396"/>
    </row>
    <row r="31" spans="1:13">
      <c r="A31" s="83"/>
      <c r="B31" s="83"/>
      <c r="C31" s="83"/>
      <c r="D31" s="83"/>
      <c r="E31" s="83"/>
      <c r="F31" s="83"/>
      <c r="G31" s="83"/>
      <c r="H31" s="83"/>
      <c r="I31" s="83"/>
      <c r="J31" s="83"/>
      <c r="K31" s="83"/>
      <c r="L31" s="83"/>
      <c r="M31" s="396"/>
    </row>
    <row r="32" spans="1:13">
      <c r="A32" s="83"/>
      <c r="B32" s="83"/>
      <c r="C32" s="83"/>
      <c r="D32" s="83"/>
      <c r="E32" s="83"/>
      <c r="F32" s="83"/>
      <c r="G32" s="83"/>
      <c r="H32" s="83"/>
      <c r="I32" s="83"/>
      <c r="J32" s="83"/>
      <c r="K32" s="83"/>
      <c r="L32" s="83"/>
      <c r="M32" s="396"/>
    </row>
    <row r="33" spans="1:13">
      <c r="A33" s="83"/>
      <c r="B33" s="83"/>
      <c r="C33" s="83"/>
      <c r="D33" s="83"/>
      <c r="E33" s="83"/>
      <c r="F33" s="83"/>
      <c r="G33" s="83"/>
      <c r="H33" s="83"/>
      <c r="I33" s="83"/>
      <c r="J33" s="83"/>
      <c r="K33" s="83"/>
      <c r="L33" s="83"/>
      <c r="M33" s="396"/>
    </row>
    <row r="34" spans="1:13">
      <c r="A34" s="83"/>
      <c r="B34" s="83"/>
      <c r="C34" s="83"/>
      <c r="D34" s="83"/>
      <c r="E34" s="83"/>
      <c r="F34" s="83"/>
      <c r="G34" s="83"/>
      <c r="H34" s="83"/>
      <c r="I34" s="83"/>
      <c r="J34" s="83"/>
      <c r="K34" s="83"/>
      <c r="L34" s="83"/>
      <c r="M34" s="396"/>
    </row>
    <row r="35" spans="1:13">
      <c r="M35" s="396"/>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 xml:space="preserve">&amp;C&amp;P
</oddFooter>
  </headerFooter>
  <rowBreaks count="2" manualBreakCount="2">
    <brk id="11" max="11" man="1"/>
    <brk id="15"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Normal="100" zoomScaleSheetLayoutView="40" zoomScalePageLayoutView="85" workbookViewId="0">
      <selection activeCell="C16" sqref="C16"/>
    </sheetView>
  </sheetViews>
  <sheetFormatPr defaultColWidth="9.140625" defaultRowHeight="15"/>
  <cols>
    <col min="1" max="1" width="8.7109375" style="193" customWidth="1"/>
    <col min="2" max="2" width="14.7109375" style="193" customWidth="1"/>
    <col min="3" max="3" width="38.7109375" style="193" customWidth="1"/>
    <col min="4" max="4" width="8.7109375" style="193" customWidth="1"/>
    <col min="5" max="5" width="15.85546875" style="193" customWidth="1"/>
    <col min="6" max="6" width="15.7109375" style="193" customWidth="1"/>
    <col min="7" max="7" width="12.7109375" style="193" customWidth="1"/>
    <col min="8" max="8" width="40.7109375" style="193" customWidth="1"/>
    <col min="9" max="9" width="11.85546875" style="193" hidden="1" customWidth="1"/>
    <col min="10" max="10" width="1.7109375" style="193" hidden="1" customWidth="1"/>
    <col min="11" max="11" width="40.7109375" style="193" customWidth="1"/>
    <col min="12" max="12" width="10.7109375" style="193" customWidth="1"/>
    <col min="13" max="13" width="10.85546875" style="398" customWidth="1"/>
    <col min="14" max="16384" width="9.140625" style="193"/>
  </cols>
  <sheetData>
    <row r="1" spans="1:13" ht="15" customHeight="1"/>
    <row r="2" spans="1:13" s="200" customFormat="1" ht="15" customHeight="1">
      <c r="A2" s="201" t="s">
        <v>1219</v>
      </c>
      <c r="B2" s="215"/>
      <c r="C2" s="215"/>
      <c r="D2" s="215"/>
      <c r="E2" s="215"/>
      <c r="F2" s="201" t="s">
        <v>904</v>
      </c>
      <c r="I2" s="216">
        <v>2015</v>
      </c>
      <c r="J2" s="170"/>
      <c r="K2" s="170"/>
      <c r="L2" s="170"/>
      <c r="M2" s="399"/>
    </row>
    <row r="3" spans="1:13" s="100" customFormat="1" ht="39.950000000000003" customHeight="1">
      <c r="A3" s="716" t="s">
        <v>1</v>
      </c>
      <c r="B3" s="716" t="s">
        <v>2</v>
      </c>
      <c r="C3" s="716" t="s">
        <v>3</v>
      </c>
      <c r="D3" s="716" t="s">
        <v>62</v>
      </c>
      <c r="E3" s="716" t="s">
        <v>4</v>
      </c>
      <c r="F3" s="716"/>
      <c r="G3" s="734" t="s">
        <v>5</v>
      </c>
      <c r="H3" s="713" t="s">
        <v>6</v>
      </c>
      <c r="I3" s="713" t="s">
        <v>7</v>
      </c>
      <c r="J3" s="713"/>
      <c r="K3" s="713" t="s">
        <v>8</v>
      </c>
      <c r="L3" s="713" t="s">
        <v>9</v>
      </c>
      <c r="M3" s="410"/>
    </row>
    <row r="4" spans="1:13" s="100" customFormat="1" ht="39.950000000000003" customHeight="1">
      <c r="A4" s="716"/>
      <c r="B4" s="716"/>
      <c r="C4" s="716"/>
      <c r="D4" s="716"/>
      <c r="E4" s="485" t="s">
        <v>10</v>
      </c>
      <c r="F4" s="485" t="s">
        <v>11</v>
      </c>
      <c r="G4" s="735"/>
      <c r="H4" s="713"/>
      <c r="I4" s="486" t="s">
        <v>12</v>
      </c>
      <c r="J4" s="486" t="s">
        <v>13</v>
      </c>
      <c r="K4" s="713"/>
      <c r="L4" s="713"/>
      <c r="M4" s="410"/>
    </row>
    <row r="5" spans="1:13" ht="15" customHeight="1">
      <c r="A5" s="490">
        <v>1</v>
      </c>
      <c r="B5" s="490">
        <v>2</v>
      </c>
      <c r="C5" s="491" t="s">
        <v>14</v>
      </c>
      <c r="D5" s="490">
        <v>4</v>
      </c>
      <c r="E5" s="490">
        <v>5</v>
      </c>
      <c r="F5" s="490">
        <v>6</v>
      </c>
      <c r="G5" s="490">
        <v>7</v>
      </c>
      <c r="H5" s="489">
        <v>8</v>
      </c>
      <c r="I5" s="489">
        <v>9</v>
      </c>
      <c r="J5" s="489">
        <v>10</v>
      </c>
      <c r="K5" s="489">
        <v>9</v>
      </c>
      <c r="L5" s="489">
        <v>10</v>
      </c>
    </row>
    <row r="6" spans="1:13" ht="15" customHeight="1">
      <c r="A6" s="3" t="s">
        <v>63</v>
      </c>
      <c r="B6" s="8" t="s">
        <v>64</v>
      </c>
      <c r="C6" s="4"/>
      <c r="D6" s="5"/>
      <c r="E6" s="6"/>
      <c r="F6" s="6"/>
      <c r="G6" s="6"/>
      <c r="H6" s="7"/>
      <c r="I6" s="7"/>
      <c r="J6" s="7"/>
      <c r="K6" s="7"/>
      <c r="L6" s="7"/>
    </row>
    <row r="7" spans="1:13" ht="15" customHeight="1">
      <c r="A7" s="15" t="s">
        <v>65</v>
      </c>
      <c r="B7" s="16" t="s">
        <v>66</v>
      </c>
      <c r="C7" s="16"/>
      <c r="D7" s="15"/>
      <c r="E7" s="301"/>
      <c r="F7" s="241"/>
      <c r="G7" s="241"/>
      <c r="H7" s="19"/>
      <c r="I7" s="19"/>
      <c r="J7" s="19"/>
      <c r="K7" s="10"/>
      <c r="L7" s="10"/>
    </row>
    <row r="8" spans="1:13" s="78" customFormat="1" ht="371.25">
      <c r="A8" s="444" t="s">
        <v>67</v>
      </c>
      <c r="B8" s="476" t="s">
        <v>998</v>
      </c>
      <c r="C8" s="476" t="s">
        <v>999</v>
      </c>
      <c r="D8" s="476" t="s">
        <v>1000</v>
      </c>
      <c r="E8" s="444" t="s">
        <v>68</v>
      </c>
      <c r="F8" s="470"/>
      <c r="G8" s="444" t="s">
        <v>745</v>
      </c>
      <c r="H8" s="450" t="s">
        <v>1325</v>
      </c>
      <c r="I8" s="512">
        <v>581</v>
      </c>
      <c r="J8" s="512">
        <v>554</v>
      </c>
      <c r="K8" s="513" t="s">
        <v>1220</v>
      </c>
      <c r="L8" s="450" t="s">
        <v>69</v>
      </c>
      <c r="M8" s="411">
        <v>1</v>
      </c>
    </row>
    <row r="9" spans="1:13" ht="101.25">
      <c r="A9" s="444" t="s">
        <v>70</v>
      </c>
      <c r="B9" s="445" t="s">
        <v>1221</v>
      </c>
      <c r="C9" s="445" t="s">
        <v>973</v>
      </c>
      <c r="D9" s="444" t="s">
        <v>974</v>
      </c>
      <c r="E9" s="470" t="s">
        <v>68</v>
      </c>
      <c r="F9" s="470" t="s">
        <v>585</v>
      </c>
      <c r="G9" s="444" t="s">
        <v>745</v>
      </c>
      <c r="H9" s="514" t="s">
        <v>975</v>
      </c>
      <c r="I9" s="114">
        <v>0</v>
      </c>
      <c r="J9" s="114">
        <v>0</v>
      </c>
      <c r="K9" s="476" t="s">
        <v>976</v>
      </c>
      <c r="L9" s="515" t="s">
        <v>71</v>
      </c>
      <c r="M9" s="398">
        <v>1</v>
      </c>
    </row>
    <row r="10" spans="1:13" ht="123.75">
      <c r="A10" s="444" t="s">
        <v>72</v>
      </c>
      <c r="B10" s="445" t="s">
        <v>1001</v>
      </c>
      <c r="C10" s="445" t="s">
        <v>1002</v>
      </c>
      <c r="D10" s="444" t="s">
        <v>1000</v>
      </c>
      <c r="E10" s="470" t="s">
        <v>1003</v>
      </c>
      <c r="F10" s="470"/>
      <c r="G10" s="444" t="s">
        <v>745</v>
      </c>
      <c r="H10" s="514" t="s">
        <v>1222</v>
      </c>
      <c r="I10" s="114">
        <v>0</v>
      </c>
      <c r="J10" s="114">
        <v>0</v>
      </c>
      <c r="K10" s="516" t="s">
        <v>767</v>
      </c>
      <c r="L10" s="461" t="s">
        <v>69</v>
      </c>
      <c r="M10" s="398">
        <v>1</v>
      </c>
    </row>
    <row r="11" spans="1:13" ht="81.75" customHeight="1">
      <c r="A11" s="444" t="s">
        <v>73</v>
      </c>
      <c r="B11" s="445" t="s">
        <v>74</v>
      </c>
      <c r="C11" s="445" t="s">
        <v>75</v>
      </c>
      <c r="D11" s="444" t="s">
        <v>29</v>
      </c>
      <c r="E11" s="470" t="s">
        <v>68</v>
      </c>
      <c r="F11" s="459"/>
      <c r="G11" s="444" t="s">
        <v>756</v>
      </c>
      <c r="H11" s="476" t="s">
        <v>1161</v>
      </c>
      <c r="I11" s="114">
        <v>0</v>
      </c>
      <c r="J11" s="114">
        <v>0</v>
      </c>
      <c r="K11" s="516" t="s">
        <v>768</v>
      </c>
      <c r="L11" s="515" t="s">
        <v>69</v>
      </c>
      <c r="M11" s="401">
        <v>4</v>
      </c>
    </row>
    <row r="12" spans="1:13" ht="90">
      <c r="A12" s="444" t="s">
        <v>76</v>
      </c>
      <c r="B12" s="445" t="s">
        <v>77</v>
      </c>
      <c r="C12" s="445" t="s">
        <v>977</v>
      </c>
      <c r="D12" s="444" t="s">
        <v>29</v>
      </c>
      <c r="E12" s="444" t="s">
        <v>68</v>
      </c>
      <c r="F12" s="473" t="s">
        <v>978</v>
      </c>
      <c r="G12" s="444" t="s">
        <v>745</v>
      </c>
      <c r="H12" s="481" t="s">
        <v>979</v>
      </c>
      <c r="I12" s="517">
        <v>2.8</v>
      </c>
      <c r="J12" s="517">
        <v>2.8</v>
      </c>
      <c r="K12" s="481" t="s">
        <v>1223</v>
      </c>
      <c r="L12" s="449" t="s">
        <v>69</v>
      </c>
      <c r="M12" s="401">
        <v>1</v>
      </c>
    </row>
    <row r="13" spans="1:13" ht="15" customHeight="1">
      <c r="A13" s="18"/>
      <c r="B13" s="242"/>
      <c r="C13" s="242"/>
      <c r="D13" s="18"/>
      <c r="E13" s="18"/>
      <c r="F13" s="18"/>
      <c r="G13" s="242"/>
      <c r="H13" s="7"/>
      <c r="I13" s="20"/>
      <c r="J13" s="20"/>
      <c r="K13" s="7"/>
      <c r="L13" s="7"/>
      <c r="M13" s="401"/>
    </row>
    <row r="14" spans="1:13" ht="15" customHeight="1">
      <c r="A14" s="15" t="s">
        <v>78</v>
      </c>
      <c r="B14" s="16" t="s">
        <v>79</v>
      </c>
      <c r="C14" s="16"/>
      <c r="D14" s="15"/>
      <c r="E14" s="15"/>
      <c r="F14" s="15"/>
      <c r="G14" s="9"/>
      <c r="H14" s="10"/>
      <c r="I14" s="21"/>
      <c r="J14" s="21"/>
      <c r="K14" s="10"/>
      <c r="L14" s="10"/>
    </row>
    <row r="15" spans="1:13" ht="60" customHeight="1">
      <c r="A15" s="444" t="s">
        <v>80</v>
      </c>
      <c r="B15" s="445" t="s">
        <v>1004</v>
      </c>
      <c r="C15" s="445" t="s">
        <v>1005</v>
      </c>
      <c r="D15" s="444" t="s">
        <v>1000</v>
      </c>
      <c r="E15" s="444" t="s">
        <v>585</v>
      </c>
      <c r="F15" s="444" t="s">
        <v>68</v>
      </c>
      <c r="G15" s="444" t="s">
        <v>745</v>
      </c>
      <c r="H15" s="476" t="s">
        <v>1116</v>
      </c>
      <c r="I15" s="114">
        <v>45</v>
      </c>
      <c r="J15" s="114">
        <v>45</v>
      </c>
      <c r="K15" s="476" t="s">
        <v>1117</v>
      </c>
      <c r="L15" s="515" t="s">
        <v>69</v>
      </c>
      <c r="M15" s="412">
        <v>1</v>
      </c>
    </row>
    <row r="16" spans="1:13" ht="146.25">
      <c r="A16" s="444" t="s">
        <v>81</v>
      </c>
      <c r="B16" s="445" t="s">
        <v>1006</v>
      </c>
      <c r="C16" s="445" t="s">
        <v>1007</v>
      </c>
      <c r="D16" s="444" t="s">
        <v>1000</v>
      </c>
      <c r="E16" s="444" t="s">
        <v>68</v>
      </c>
      <c r="F16" s="444"/>
      <c r="G16" s="444" t="s">
        <v>745</v>
      </c>
      <c r="H16" s="450" t="s">
        <v>1224</v>
      </c>
      <c r="I16" s="114">
        <v>0</v>
      </c>
      <c r="J16" s="114">
        <v>0</v>
      </c>
      <c r="K16" s="518" t="s">
        <v>1225</v>
      </c>
      <c r="L16" s="515" t="s">
        <v>69</v>
      </c>
      <c r="M16" s="401">
        <v>1</v>
      </c>
    </row>
    <row r="17" spans="1:13" ht="101.25">
      <c r="A17" s="444" t="s">
        <v>82</v>
      </c>
      <c r="B17" s="445" t="s">
        <v>83</v>
      </c>
      <c r="C17" s="445" t="s">
        <v>1226</v>
      </c>
      <c r="D17" s="444" t="s">
        <v>974</v>
      </c>
      <c r="E17" s="444" t="s">
        <v>68</v>
      </c>
      <c r="F17" s="444"/>
      <c r="G17" s="444" t="s">
        <v>745</v>
      </c>
      <c r="H17" s="476" t="s">
        <v>1008</v>
      </c>
      <c r="I17" s="517">
        <v>7700</v>
      </c>
      <c r="J17" s="517">
        <v>7700</v>
      </c>
      <c r="K17" s="476" t="s">
        <v>1008</v>
      </c>
      <c r="L17" s="515" t="s">
        <v>69</v>
      </c>
      <c r="M17" s="401">
        <v>1</v>
      </c>
    </row>
    <row r="18" spans="1:13">
      <c r="A18" s="85"/>
      <c r="B18" s="85"/>
      <c r="C18" s="85"/>
      <c r="D18" s="85"/>
      <c r="E18" s="85"/>
      <c r="F18" s="85"/>
      <c r="G18" s="85"/>
      <c r="H18" s="92"/>
      <c r="I18" s="113">
        <f>+SUM(I15:I17)</f>
        <v>7745</v>
      </c>
      <c r="J18" s="113">
        <f>+SUM(J15:J17)</f>
        <v>7745</v>
      </c>
      <c r="K18" s="7"/>
      <c r="L18" s="7"/>
    </row>
    <row r="19" spans="1:13">
      <c r="A19" s="83"/>
      <c r="B19" s="83"/>
      <c r="C19" s="83"/>
      <c r="D19" s="83"/>
      <c r="E19" s="83"/>
      <c r="F19" s="83"/>
      <c r="G19" s="83"/>
      <c r="H19" s="100"/>
      <c r="I19" s="101" t="e">
        <f>+SUM(#REF!,I18)</f>
        <v>#REF!</v>
      </c>
      <c r="J19" s="101" t="e">
        <f>+SUM(#REF!,J18)</f>
        <v>#REF!</v>
      </c>
      <c r="K19" s="83"/>
      <c r="L19" s="83"/>
    </row>
    <row r="20" spans="1:13" ht="118.9" hidden="1" customHeight="1">
      <c r="A20" s="194" t="s">
        <v>97</v>
      </c>
      <c r="B20" s="295" t="s">
        <v>95</v>
      </c>
      <c r="C20" s="731" t="s">
        <v>93</v>
      </c>
      <c r="D20" s="732"/>
      <c r="E20" s="732"/>
      <c r="F20" s="732"/>
      <c r="G20" s="732"/>
      <c r="H20" s="732"/>
      <c r="I20" s="732"/>
      <c r="J20" s="732"/>
      <c r="K20" s="732"/>
      <c r="L20" s="733"/>
    </row>
    <row r="21" spans="1:13" ht="84" hidden="1" customHeight="1">
      <c r="A21" s="240"/>
      <c r="B21" s="240" t="s">
        <v>96</v>
      </c>
      <c r="C21" s="728" t="s">
        <v>94</v>
      </c>
      <c r="D21" s="729"/>
      <c r="E21" s="729"/>
      <c r="F21" s="729"/>
      <c r="G21" s="729"/>
      <c r="H21" s="729"/>
      <c r="I21" s="729"/>
      <c r="J21" s="729"/>
      <c r="K21" s="729"/>
      <c r="L21" s="730"/>
    </row>
    <row r="22" spans="1:13" ht="87" hidden="1" customHeight="1">
      <c r="A22" s="240"/>
      <c r="B22" s="240" t="s">
        <v>98</v>
      </c>
      <c r="C22" s="728" t="s">
        <v>99</v>
      </c>
      <c r="D22" s="729"/>
      <c r="E22" s="729"/>
      <c r="F22" s="729"/>
      <c r="G22" s="729"/>
      <c r="H22" s="729"/>
      <c r="I22" s="729"/>
      <c r="J22" s="729"/>
      <c r="K22" s="729"/>
      <c r="L22" s="730"/>
    </row>
    <row r="23" spans="1:13" s="409" customFormat="1">
      <c r="A23" s="406"/>
      <c r="B23" s="406"/>
      <c r="C23" s="406"/>
      <c r="D23" s="387">
        <f>+COUNTIF($M:$M,1)</f>
        <v>7</v>
      </c>
      <c r="E23" s="387">
        <f>+COUNTIF($M:$M,2)</f>
        <v>0</v>
      </c>
      <c r="F23" s="387">
        <f>+COUNTIF($M:$M,3)</f>
        <v>0</v>
      </c>
      <c r="G23" s="387">
        <f>+COUNTIF($M:$M,4)</f>
        <v>1</v>
      </c>
      <c r="H23" s="406"/>
      <c r="I23" s="406"/>
      <c r="J23" s="406"/>
      <c r="K23" s="406"/>
      <c r="L23" s="406"/>
      <c r="M23" s="398">
        <v>8</v>
      </c>
    </row>
    <row r="24" spans="1:13">
      <c r="A24" s="83"/>
      <c r="B24" s="83"/>
      <c r="C24" s="83"/>
      <c r="D24" s="83"/>
      <c r="E24" s="83"/>
      <c r="F24" s="83"/>
      <c r="G24" s="83"/>
      <c r="H24" s="83"/>
      <c r="I24" s="83"/>
      <c r="J24" s="83"/>
      <c r="K24" s="83"/>
      <c r="L24" s="83"/>
    </row>
    <row r="25" spans="1:13">
      <c r="A25" s="83"/>
      <c r="B25" s="83"/>
      <c r="C25" s="83"/>
      <c r="D25" s="83"/>
      <c r="E25" s="83"/>
      <c r="F25" s="83"/>
      <c r="G25" s="83"/>
      <c r="H25" s="83"/>
      <c r="I25" s="83"/>
      <c r="J25" s="83"/>
      <c r="K25" s="83"/>
      <c r="L25" s="83"/>
    </row>
    <row r="26" spans="1:13">
      <c r="A26" s="83"/>
      <c r="B26" s="83"/>
      <c r="C26" s="83"/>
      <c r="D26" s="83"/>
      <c r="E26" s="83"/>
      <c r="F26" s="83"/>
      <c r="G26" s="83"/>
      <c r="H26" s="83"/>
      <c r="I26" s="83"/>
      <c r="J26" s="83"/>
      <c r="K26" s="83"/>
      <c r="L26" s="83"/>
    </row>
  </sheetData>
  <mergeCells count="13">
    <mergeCell ref="C22:L22"/>
    <mergeCell ref="C21:L21"/>
    <mergeCell ref="H3:H4"/>
    <mergeCell ref="I3:J3"/>
    <mergeCell ref="K3:K4"/>
    <mergeCell ref="L3:L4"/>
    <mergeCell ref="C20:L20"/>
    <mergeCell ref="G3:G4"/>
    <mergeCell ref="A3:A4"/>
    <mergeCell ref="B3:B4"/>
    <mergeCell ref="C3:C4"/>
    <mergeCell ref="D3:D4"/>
    <mergeCell ref="E3:F3"/>
  </mergeCells>
  <pageMargins left="0.25" right="0.25" top="0.75" bottom="0.75" header="0.3" footer="0.3"/>
  <pageSetup paperSize="9" scale="68" fitToHeight="0" orientation="landscape" r:id="rId1"/>
  <headerFooter>
    <oddFooter>&amp;C&amp;P</oddFooter>
  </headerFooter>
  <rowBreaks count="1" manualBreakCount="1">
    <brk id="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Normal="100" zoomScaleSheetLayoutView="25" zoomScalePageLayoutView="70" workbookViewId="0">
      <selection activeCell="A28" sqref="A28"/>
    </sheetView>
  </sheetViews>
  <sheetFormatPr defaultColWidth="9.140625" defaultRowHeight="12.75"/>
  <cols>
    <col min="1" max="1" width="8.7109375" style="267" customWidth="1"/>
    <col min="2" max="2" width="14.7109375" style="267" customWidth="1"/>
    <col min="3" max="3" width="38.7109375" style="267" customWidth="1"/>
    <col min="4" max="4" width="8.7109375" style="267" customWidth="1"/>
    <col min="5" max="6" width="15.7109375" style="267" customWidth="1"/>
    <col min="7" max="7" width="12.7109375" style="267" customWidth="1"/>
    <col min="8" max="8" width="40.7109375" style="293" customWidth="1"/>
    <col min="9" max="10" width="0" style="267" hidden="1" customWidth="1"/>
    <col min="11" max="11" width="40.7109375" style="293" customWidth="1"/>
    <col min="12" max="12" width="10.7109375" style="267" customWidth="1"/>
    <col min="13" max="13" width="12.7109375" style="414" customWidth="1"/>
    <col min="14" max="256" width="9.140625" style="267"/>
    <col min="257" max="257" width="5.85546875" style="267" customWidth="1"/>
    <col min="258" max="258" width="14.85546875" style="267" customWidth="1"/>
    <col min="259" max="259" width="21.7109375" style="267" customWidth="1"/>
    <col min="260" max="260" width="8.7109375" style="267" customWidth="1"/>
    <col min="261" max="261" width="13.42578125" style="267" customWidth="1"/>
    <col min="262" max="262" width="12.140625" style="267" customWidth="1"/>
    <col min="263" max="263" width="11.5703125" style="267" customWidth="1"/>
    <col min="264" max="264" width="16.85546875" style="267" customWidth="1"/>
    <col min="265" max="266" width="0" style="267" hidden="1" customWidth="1"/>
    <col min="267" max="267" width="24.28515625" style="267" customWidth="1"/>
    <col min="268" max="268" width="10.5703125" style="267" customWidth="1"/>
    <col min="269" max="512" width="9.140625" style="267"/>
    <col min="513" max="513" width="5.85546875" style="267" customWidth="1"/>
    <col min="514" max="514" width="14.85546875" style="267" customWidth="1"/>
    <col min="515" max="515" width="21.7109375" style="267" customWidth="1"/>
    <col min="516" max="516" width="8.7109375" style="267" customWidth="1"/>
    <col min="517" max="517" width="13.42578125" style="267" customWidth="1"/>
    <col min="518" max="518" width="12.140625" style="267" customWidth="1"/>
    <col min="519" max="519" width="11.5703125" style="267" customWidth="1"/>
    <col min="520" max="520" width="16.85546875" style="267" customWidth="1"/>
    <col min="521" max="522" width="0" style="267" hidden="1" customWidth="1"/>
    <col min="523" max="523" width="24.28515625" style="267" customWidth="1"/>
    <col min="524" max="524" width="10.5703125" style="267" customWidth="1"/>
    <col min="525" max="768" width="9.140625" style="267"/>
    <col min="769" max="769" width="5.85546875" style="267" customWidth="1"/>
    <col min="770" max="770" width="14.85546875" style="267" customWidth="1"/>
    <col min="771" max="771" width="21.7109375" style="267" customWidth="1"/>
    <col min="772" max="772" width="8.7109375" style="267" customWidth="1"/>
    <col min="773" max="773" width="13.42578125" style="267" customWidth="1"/>
    <col min="774" max="774" width="12.140625" style="267" customWidth="1"/>
    <col min="775" max="775" width="11.5703125" style="267" customWidth="1"/>
    <col min="776" max="776" width="16.85546875" style="267" customWidth="1"/>
    <col min="777" max="778" width="0" style="267" hidden="1" customWidth="1"/>
    <col min="779" max="779" width="24.28515625" style="267" customWidth="1"/>
    <col min="780" max="780" width="10.5703125" style="267" customWidth="1"/>
    <col min="781" max="1024" width="9.140625" style="267"/>
    <col min="1025" max="1025" width="5.85546875" style="267" customWidth="1"/>
    <col min="1026" max="1026" width="14.85546875" style="267" customWidth="1"/>
    <col min="1027" max="1027" width="21.7109375" style="267" customWidth="1"/>
    <col min="1028" max="1028" width="8.7109375" style="267" customWidth="1"/>
    <col min="1029" max="1029" width="13.42578125" style="267" customWidth="1"/>
    <col min="1030" max="1030" width="12.140625" style="267" customWidth="1"/>
    <col min="1031" max="1031" width="11.5703125" style="267" customWidth="1"/>
    <col min="1032" max="1032" width="16.85546875" style="267" customWidth="1"/>
    <col min="1033" max="1034" width="0" style="267" hidden="1" customWidth="1"/>
    <col min="1035" max="1035" width="24.28515625" style="267" customWidth="1"/>
    <col min="1036" max="1036" width="10.5703125" style="267" customWidth="1"/>
    <col min="1037" max="1280" width="9.140625" style="267"/>
    <col min="1281" max="1281" width="5.85546875" style="267" customWidth="1"/>
    <col min="1282" max="1282" width="14.85546875" style="267" customWidth="1"/>
    <col min="1283" max="1283" width="21.7109375" style="267" customWidth="1"/>
    <col min="1284" max="1284" width="8.7109375" style="267" customWidth="1"/>
    <col min="1285" max="1285" width="13.42578125" style="267" customWidth="1"/>
    <col min="1286" max="1286" width="12.140625" style="267" customWidth="1"/>
    <col min="1287" max="1287" width="11.5703125" style="267" customWidth="1"/>
    <col min="1288" max="1288" width="16.85546875" style="267" customWidth="1"/>
    <col min="1289" max="1290" width="0" style="267" hidden="1" customWidth="1"/>
    <col min="1291" max="1291" width="24.28515625" style="267" customWidth="1"/>
    <col min="1292" max="1292" width="10.5703125" style="267" customWidth="1"/>
    <col min="1293" max="1536" width="9.140625" style="267"/>
    <col min="1537" max="1537" width="5.85546875" style="267" customWidth="1"/>
    <col min="1538" max="1538" width="14.85546875" style="267" customWidth="1"/>
    <col min="1539" max="1539" width="21.7109375" style="267" customWidth="1"/>
    <col min="1540" max="1540" width="8.7109375" style="267" customWidth="1"/>
    <col min="1541" max="1541" width="13.42578125" style="267" customWidth="1"/>
    <col min="1542" max="1542" width="12.140625" style="267" customWidth="1"/>
    <col min="1543" max="1543" width="11.5703125" style="267" customWidth="1"/>
    <col min="1544" max="1544" width="16.85546875" style="267" customWidth="1"/>
    <col min="1545" max="1546" width="0" style="267" hidden="1" customWidth="1"/>
    <col min="1547" max="1547" width="24.28515625" style="267" customWidth="1"/>
    <col min="1548" max="1548" width="10.5703125" style="267" customWidth="1"/>
    <col min="1549" max="1792" width="9.140625" style="267"/>
    <col min="1793" max="1793" width="5.85546875" style="267" customWidth="1"/>
    <col min="1794" max="1794" width="14.85546875" style="267" customWidth="1"/>
    <col min="1795" max="1795" width="21.7109375" style="267" customWidth="1"/>
    <col min="1796" max="1796" width="8.7109375" style="267" customWidth="1"/>
    <col min="1797" max="1797" width="13.42578125" style="267" customWidth="1"/>
    <col min="1798" max="1798" width="12.140625" style="267" customWidth="1"/>
    <col min="1799" max="1799" width="11.5703125" style="267" customWidth="1"/>
    <col min="1800" max="1800" width="16.85546875" style="267" customWidth="1"/>
    <col min="1801" max="1802" width="0" style="267" hidden="1" customWidth="1"/>
    <col min="1803" max="1803" width="24.28515625" style="267" customWidth="1"/>
    <col min="1804" max="1804" width="10.5703125" style="267" customWidth="1"/>
    <col min="1805" max="2048" width="9.140625" style="267"/>
    <col min="2049" max="2049" width="5.85546875" style="267" customWidth="1"/>
    <col min="2050" max="2050" width="14.85546875" style="267" customWidth="1"/>
    <col min="2051" max="2051" width="21.7109375" style="267" customWidth="1"/>
    <col min="2052" max="2052" width="8.7109375" style="267" customWidth="1"/>
    <col min="2053" max="2053" width="13.42578125" style="267" customWidth="1"/>
    <col min="2054" max="2054" width="12.140625" style="267" customWidth="1"/>
    <col min="2055" max="2055" width="11.5703125" style="267" customWidth="1"/>
    <col min="2056" max="2056" width="16.85546875" style="267" customWidth="1"/>
    <col min="2057" max="2058" width="0" style="267" hidden="1" customWidth="1"/>
    <col min="2059" max="2059" width="24.28515625" style="267" customWidth="1"/>
    <col min="2060" max="2060" width="10.5703125" style="267" customWidth="1"/>
    <col min="2061" max="2304" width="9.140625" style="267"/>
    <col min="2305" max="2305" width="5.85546875" style="267" customWidth="1"/>
    <col min="2306" max="2306" width="14.85546875" style="267" customWidth="1"/>
    <col min="2307" max="2307" width="21.7109375" style="267" customWidth="1"/>
    <col min="2308" max="2308" width="8.7109375" style="267" customWidth="1"/>
    <col min="2309" max="2309" width="13.42578125" style="267" customWidth="1"/>
    <col min="2310" max="2310" width="12.140625" style="267" customWidth="1"/>
    <col min="2311" max="2311" width="11.5703125" style="267" customWidth="1"/>
    <col min="2312" max="2312" width="16.85546875" style="267" customWidth="1"/>
    <col min="2313" max="2314" width="0" style="267" hidden="1" customWidth="1"/>
    <col min="2315" max="2315" width="24.28515625" style="267" customWidth="1"/>
    <col min="2316" max="2316" width="10.5703125" style="267" customWidth="1"/>
    <col min="2317" max="2560" width="9.140625" style="267"/>
    <col min="2561" max="2561" width="5.85546875" style="267" customWidth="1"/>
    <col min="2562" max="2562" width="14.85546875" style="267" customWidth="1"/>
    <col min="2563" max="2563" width="21.7109375" style="267" customWidth="1"/>
    <col min="2564" max="2564" width="8.7109375" style="267" customWidth="1"/>
    <col min="2565" max="2565" width="13.42578125" style="267" customWidth="1"/>
    <col min="2566" max="2566" width="12.140625" style="267" customWidth="1"/>
    <col min="2567" max="2567" width="11.5703125" style="267" customWidth="1"/>
    <col min="2568" max="2568" width="16.85546875" style="267" customWidth="1"/>
    <col min="2569" max="2570" width="0" style="267" hidden="1" customWidth="1"/>
    <col min="2571" max="2571" width="24.28515625" style="267" customWidth="1"/>
    <col min="2572" max="2572" width="10.5703125" style="267" customWidth="1"/>
    <col min="2573" max="2816" width="9.140625" style="267"/>
    <col min="2817" max="2817" width="5.85546875" style="267" customWidth="1"/>
    <col min="2818" max="2818" width="14.85546875" style="267" customWidth="1"/>
    <col min="2819" max="2819" width="21.7109375" style="267" customWidth="1"/>
    <col min="2820" max="2820" width="8.7109375" style="267" customWidth="1"/>
    <col min="2821" max="2821" width="13.42578125" style="267" customWidth="1"/>
    <col min="2822" max="2822" width="12.140625" style="267" customWidth="1"/>
    <col min="2823" max="2823" width="11.5703125" style="267" customWidth="1"/>
    <col min="2824" max="2824" width="16.85546875" style="267" customWidth="1"/>
    <col min="2825" max="2826" width="0" style="267" hidden="1" customWidth="1"/>
    <col min="2827" max="2827" width="24.28515625" style="267" customWidth="1"/>
    <col min="2828" max="2828" width="10.5703125" style="267" customWidth="1"/>
    <col min="2829" max="3072" width="9.140625" style="267"/>
    <col min="3073" max="3073" width="5.85546875" style="267" customWidth="1"/>
    <col min="3074" max="3074" width="14.85546875" style="267" customWidth="1"/>
    <col min="3075" max="3075" width="21.7109375" style="267" customWidth="1"/>
    <col min="3076" max="3076" width="8.7109375" style="267" customWidth="1"/>
    <col min="3077" max="3077" width="13.42578125" style="267" customWidth="1"/>
    <col min="3078" max="3078" width="12.140625" style="267" customWidth="1"/>
    <col min="3079" max="3079" width="11.5703125" style="267" customWidth="1"/>
    <col min="3080" max="3080" width="16.85546875" style="267" customWidth="1"/>
    <col min="3081" max="3082" width="0" style="267" hidden="1" customWidth="1"/>
    <col min="3083" max="3083" width="24.28515625" style="267" customWidth="1"/>
    <col min="3084" max="3084" width="10.5703125" style="267" customWidth="1"/>
    <col min="3085" max="3328" width="9.140625" style="267"/>
    <col min="3329" max="3329" width="5.85546875" style="267" customWidth="1"/>
    <col min="3330" max="3330" width="14.85546875" style="267" customWidth="1"/>
    <col min="3331" max="3331" width="21.7109375" style="267" customWidth="1"/>
    <col min="3332" max="3332" width="8.7109375" style="267" customWidth="1"/>
    <col min="3333" max="3333" width="13.42578125" style="267" customWidth="1"/>
    <col min="3334" max="3334" width="12.140625" style="267" customWidth="1"/>
    <col min="3335" max="3335" width="11.5703125" style="267" customWidth="1"/>
    <col min="3336" max="3336" width="16.85546875" style="267" customWidth="1"/>
    <col min="3337" max="3338" width="0" style="267" hidden="1" customWidth="1"/>
    <col min="3339" max="3339" width="24.28515625" style="267" customWidth="1"/>
    <col min="3340" max="3340" width="10.5703125" style="267" customWidth="1"/>
    <col min="3341" max="3584" width="9.140625" style="267"/>
    <col min="3585" max="3585" width="5.85546875" style="267" customWidth="1"/>
    <col min="3586" max="3586" width="14.85546875" style="267" customWidth="1"/>
    <col min="3587" max="3587" width="21.7109375" style="267" customWidth="1"/>
    <col min="3588" max="3588" width="8.7109375" style="267" customWidth="1"/>
    <col min="3589" max="3589" width="13.42578125" style="267" customWidth="1"/>
    <col min="3590" max="3590" width="12.140625" style="267" customWidth="1"/>
    <col min="3591" max="3591" width="11.5703125" style="267" customWidth="1"/>
    <col min="3592" max="3592" width="16.85546875" style="267" customWidth="1"/>
    <col min="3593" max="3594" width="0" style="267" hidden="1" customWidth="1"/>
    <col min="3595" max="3595" width="24.28515625" style="267" customWidth="1"/>
    <col min="3596" max="3596" width="10.5703125" style="267" customWidth="1"/>
    <col min="3597" max="3840" width="9.140625" style="267"/>
    <col min="3841" max="3841" width="5.85546875" style="267" customWidth="1"/>
    <col min="3842" max="3842" width="14.85546875" style="267" customWidth="1"/>
    <col min="3843" max="3843" width="21.7109375" style="267" customWidth="1"/>
    <col min="3844" max="3844" width="8.7109375" style="267" customWidth="1"/>
    <col min="3845" max="3845" width="13.42578125" style="267" customWidth="1"/>
    <col min="3846" max="3846" width="12.140625" style="267" customWidth="1"/>
    <col min="3847" max="3847" width="11.5703125" style="267" customWidth="1"/>
    <col min="3848" max="3848" width="16.85546875" style="267" customWidth="1"/>
    <col min="3849" max="3850" width="0" style="267" hidden="1" customWidth="1"/>
    <col min="3851" max="3851" width="24.28515625" style="267" customWidth="1"/>
    <col min="3852" max="3852" width="10.5703125" style="267" customWidth="1"/>
    <col min="3853" max="4096" width="9.140625" style="267"/>
    <col min="4097" max="4097" width="5.85546875" style="267" customWidth="1"/>
    <col min="4098" max="4098" width="14.85546875" style="267" customWidth="1"/>
    <col min="4099" max="4099" width="21.7109375" style="267" customWidth="1"/>
    <col min="4100" max="4100" width="8.7109375" style="267" customWidth="1"/>
    <col min="4101" max="4101" width="13.42578125" style="267" customWidth="1"/>
    <col min="4102" max="4102" width="12.140625" style="267" customWidth="1"/>
    <col min="4103" max="4103" width="11.5703125" style="267" customWidth="1"/>
    <col min="4104" max="4104" width="16.85546875" style="267" customWidth="1"/>
    <col min="4105" max="4106" width="0" style="267" hidden="1" customWidth="1"/>
    <col min="4107" max="4107" width="24.28515625" style="267" customWidth="1"/>
    <col min="4108" max="4108" width="10.5703125" style="267" customWidth="1"/>
    <col min="4109" max="4352" width="9.140625" style="267"/>
    <col min="4353" max="4353" width="5.85546875" style="267" customWidth="1"/>
    <col min="4354" max="4354" width="14.85546875" style="267" customWidth="1"/>
    <col min="4355" max="4355" width="21.7109375" style="267" customWidth="1"/>
    <col min="4356" max="4356" width="8.7109375" style="267" customWidth="1"/>
    <col min="4357" max="4357" width="13.42578125" style="267" customWidth="1"/>
    <col min="4358" max="4358" width="12.140625" style="267" customWidth="1"/>
    <col min="4359" max="4359" width="11.5703125" style="267" customWidth="1"/>
    <col min="4360" max="4360" width="16.85546875" style="267" customWidth="1"/>
    <col min="4361" max="4362" width="0" style="267" hidden="1" customWidth="1"/>
    <col min="4363" max="4363" width="24.28515625" style="267" customWidth="1"/>
    <col min="4364" max="4364" width="10.5703125" style="267" customWidth="1"/>
    <col min="4365" max="4608" width="9.140625" style="267"/>
    <col min="4609" max="4609" width="5.85546875" style="267" customWidth="1"/>
    <col min="4610" max="4610" width="14.85546875" style="267" customWidth="1"/>
    <col min="4611" max="4611" width="21.7109375" style="267" customWidth="1"/>
    <col min="4612" max="4612" width="8.7109375" style="267" customWidth="1"/>
    <col min="4613" max="4613" width="13.42578125" style="267" customWidth="1"/>
    <col min="4614" max="4614" width="12.140625" style="267" customWidth="1"/>
    <col min="4615" max="4615" width="11.5703125" style="267" customWidth="1"/>
    <col min="4616" max="4616" width="16.85546875" style="267" customWidth="1"/>
    <col min="4617" max="4618" width="0" style="267" hidden="1" customWidth="1"/>
    <col min="4619" max="4619" width="24.28515625" style="267" customWidth="1"/>
    <col min="4620" max="4620" width="10.5703125" style="267" customWidth="1"/>
    <col min="4621" max="4864" width="9.140625" style="267"/>
    <col min="4865" max="4865" width="5.85546875" style="267" customWidth="1"/>
    <col min="4866" max="4866" width="14.85546875" style="267" customWidth="1"/>
    <col min="4867" max="4867" width="21.7109375" style="267" customWidth="1"/>
    <col min="4868" max="4868" width="8.7109375" style="267" customWidth="1"/>
    <col min="4869" max="4869" width="13.42578125" style="267" customWidth="1"/>
    <col min="4870" max="4870" width="12.140625" style="267" customWidth="1"/>
    <col min="4871" max="4871" width="11.5703125" style="267" customWidth="1"/>
    <col min="4872" max="4872" width="16.85546875" style="267" customWidth="1"/>
    <col min="4873" max="4874" width="0" style="267" hidden="1" customWidth="1"/>
    <col min="4875" max="4875" width="24.28515625" style="267" customWidth="1"/>
    <col min="4876" max="4876" width="10.5703125" style="267" customWidth="1"/>
    <col min="4877" max="5120" width="9.140625" style="267"/>
    <col min="5121" max="5121" width="5.85546875" style="267" customWidth="1"/>
    <col min="5122" max="5122" width="14.85546875" style="267" customWidth="1"/>
    <col min="5123" max="5123" width="21.7109375" style="267" customWidth="1"/>
    <col min="5124" max="5124" width="8.7109375" style="267" customWidth="1"/>
    <col min="5125" max="5125" width="13.42578125" style="267" customWidth="1"/>
    <col min="5126" max="5126" width="12.140625" style="267" customWidth="1"/>
    <col min="5127" max="5127" width="11.5703125" style="267" customWidth="1"/>
    <col min="5128" max="5128" width="16.85546875" style="267" customWidth="1"/>
    <col min="5129" max="5130" width="0" style="267" hidden="1" customWidth="1"/>
    <col min="5131" max="5131" width="24.28515625" style="267" customWidth="1"/>
    <col min="5132" max="5132" width="10.5703125" style="267" customWidth="1"/>
    <col min="5133" max="5376" width="9.140625" style="267"/>
    <col min="5377" max="5377" width="5.85546875" style="267" customWidth="1"/>
    <col min="5378" max="5378" width="14.85546875" style="267" customWidth="1"/>
    <col min="5379" max="5379" width="21.7109375" style="267" customWidth="1"/>
    <col min="5380" max="5380" width="8.7109375" style="267" customWidth="1"/>
    <col min="5381" max="5381" width="13.42578125" style="267" customWidth="1"/>
    <col min="5382" max="5382" width="12.140625" style="267" customWidth="1"/>
    <col min="5383" max="5383" width="11.5703125" style="267" customWidth="1"/>
    <col min="5384" max="5384" width="16.85546875" style="267" customWidth="1"/>
    <col min="5385" max="5386" width="0" style="267" hidden="1" customWidth="1"/>
    <col min="5387" max="5387" width="24.28515625" style="267" customWidth="1"/>
    <col min="5388" max="5388" width="10.5703125" style="267" customWidth="1"/>
    <col min="5389" max="5632" width="9.140625" style="267"/>
    <col min="5633" max="5633" width="5.85546875" style="267" customWidth="1"/>
    <col min="5634" max="5634" width="14.85546875" style="267" customWidth="1"/>
    <col min="5635" max="5635" width="21.7109375" style="267" customWidth="1"/>
    <col min="5636" max="5636" width="8.7109375" style="267" customWidth="1"/>
    <col min="5637" max="5637" width="13.42578125" style="267" customWidth="1"/>
    <col min="5638" max="5638" width="12.140625" style="267" customWidth="1"/>
    <col min="5639" max="5639" width="11.5703125" style="267" customWidth="1"/>
    <col min="5640" max="5640" width="16.85546875" style="267" customWidth="1"/>
    <col min="5641" max="5642" width="0" style="267" hidden="1" customWidth="1"/>
    <col min="5643" max="5643" width="24.28515625" style="267" customWidth="1"/>
    <col min="5644" max="5644" width="10.5703125" style="267" customWidth="1"/>
    <col min="5645" max="5888" width="9.140625" style="267"/>
    <col min="5889" max="5889" width="5.85546875" style="267" customWidth="1"/>
    <col min="5890" max="5890" width="14.85546875" style="267" customWidth="1"/>
    <col min="5891" max="5891" width="21.7109375" style="267" customWidth="1"/>
    <col min="5892" max="5892" width="8.7109375" style="267" customWidth="1"/>
    <col min="5893" max="5893" width="13.42578125" style="267" customWidth="1"/>
    <col min="5894" max="5894" width="12.140625" style="267" customWidth="1"/>
    <col min="5895" max="5895" width="11.5703125" style="267" customWidth="1"/>
    <col min="5896" max="5896" width="16.85546875" style="267" customWidth="1"/>
    <col min="5897" max="5898" width="0" style="267" hidden="1" customWidth="1"/>
    <col min="5899" max="5899" width="24.28515625" style="267" customWidth="1"/>
    <col min="5900" max="5900" width="10.5703125" style="267" customWidth="1"/>
    <col min="5901" max="6144" width="9.140625" style="267"/>
    <col min="6145" max="6145" width="5.85546875" style="267" customWidth="1"/>
    <col min="6146" max="6146" width="14.85546875" style="267" customWidth="1"/>
    <col min="6147" max="6147" width="21.7109375" style="267" customWidth="1"/>
    <col min="6148" max="6148" width="8.7109375" style="267" customWidth="1"/>
    <col min="6149" max="6149" width="13.42578125" style="267" customWidth="1"/>
    <col min="6150" max="6150" width="12.140625" style="267" customWidth="1"/>
    <col min="6151" max="6151" width="11.5703125" style="267" customWidth="1"/>
    <col min="6152" max="6152" width="16.85546875" style="267" customWidth="1"/>
    <col min="6153" max="6154" width="0" style="267" hidden="1" customWidth="1"/>
    <col min="6155" max="6155" width="24.28515625" style="267" customWidth="1"/>
    <col min="6156" max="6156" width="10.5703125" style="267" customWidth="1"/>
    <col min="6157" max="6400" width="9.140625" style="267"/>
    <col min="6401" max="6401" width="5.85546875" style="267" customWidth="1"/>
    <col min="6402" max="6402" width="14.85546875" style="267" customWidth="1"/>
    <col min="6403" max="6403" width="21.7109375" style="267" customWidth="1"/>
    <col min="6404" max="6404" width="8.7109375" style="267" customWidth="1"/>
    <col min="6405" max="6405" width="13.42578125" style="267" customWidth="1"/>
    <col min="6406" max="6406" width="12.140625" style="267" customWidth="1"/>
    <col min="6407" max="6407" width="11.5703125" style="267" customWidth="1"/>
    <col min="6408" max="6408" width="16.85546875" style="267" customWidth="1"/>
    <col min="6409" max="6410" width="0" style="267" hidden="1" customWidth="1"/>
    <col min="6411" max="6411" width="24.28515625" style="267" customWidth="1"/>
    <col min="6412" max="6412" width="10.5703125" style="267" customWidth="1"/>
    <col min="6413" max="6656" width="9.140625" style="267"/>
    <col min="6657" max="6657" width="5.85546875" style="267" customWidth="1"/>
    <col min="6658" max="6658" width="14.85546875" style="267" customWidth="1"/>
    <col min="6659" max="6659" width="21.7109375" style="267" customWidth="1"/>
    <col min="6660" max="6660" width="8.7109375" style="267" customWidth="1"/>
    <col min="6661" max="6661" width="13.42578125" style="267" customWidth="1"/>
    <col min="6662" max="6662" width="12.140625" style="267" customWidth="1"/>
    <col min="6663" max="6663" width="11.5703125" style="267" customWidth="1"/>
    <col min="6664" max="6664" width="16.85546875" style="267" customWidth="1"/>
    <col min="6665" max="6666" width="0" style="267" hidden="1" customWidth="1"/>
    <col min="6667" max="6667" width="24.28515625" style="267" customWidth="1"/>
    <col min="6668" max="6668" width="10.5703125" style="267" customWidth="1"/>
    <col min="6669" max="6912" width="9.140625" style="267"/>
    <col min="6913" max="6913" width="5.85546875" style="267" customWidth="1"/>
    <col min="6914" max="6914" width="14.85546875" style="267" customWidth="1"/>
    <col min="6915" max="6915" width="21.7109375" style="267" customWidth="1"/>
    <col min="6916" max="6916" width="8.7109375" style="267" customWidth="1"/>
    <col min="6917" max="6917" width="13.42578125" style="267" customWidth="1"/>
    <col min="6918" max="6918" width="12.140625" style="267" customWidth="1"/>
    <col min="6919" max="6919" width="11.5703125" style="267" customWidth="1"/>
    <col min="6920" max="6920" width="16.85546875" style="267" customWidth="1"/>
    <col min="6921" max="6922" width="0" style="267" hidden="1" customWidth="1"/>
    <col min="6923" max="6923" width="24.28515625" style="267" customWidth="1"/>
    <col min="6924" max="6924" width="10.5703125" style="267" customWidth="1"/>
    <col min="6925" max="7168" width="9.140625" style="267"/>
    <col min="7169" max="7169" width="5.85546875" style="267" customWidth="1"/>
    <col min="7170" max="7170" width="14.85546875" style="267" customWidth="1"/>
    <col min="7171" max="7171" width="21.7109375" style="267" customWidth="1"/>
    <col min="7172" max="7172" width="8.7109375" style="267" customWidth="1"/>
    <col min="7173" max="7173" width="13.42578125" style="267" customWidth="1"/>
    <col min="7174" max="7174" width="12.140625" style="267" customWidth="1"/>
    <col min="7175" max="7175" width="11.5703125" style="267" customWidth="1"/>
    <col min="7176" max="7176" width="16.85546875" style="267" customWidth="1"/>
    <col min="7177" max="7178" width="0" style="267" hidden="1" customWidth="1"/>
    <col min="7179" max="7179" width="24.28515625" style="267" customWidth="1"/>
    <col min="7180" max="7180" width="10.5703125" style="267" customWidth="1"/>
    <col min="7181" max="7424" width="9.140625" style="267"/>
    <col min="7425" max="7425" width="5.85546875" style="267" customWidth="1"/>
    <col min="7426" max="7426" width="14.85546875" style="267" customWidth="1"/>
    <col min="7427" max="7427" width="21.7109375" style="267" customWidth="1"/>
    <col min="7428" max="7428" width="8.7109375" style="267" customWidth="1"/>
    <col min="7429" max="7429" width="13.42578125" style="267" customWidth="1"/>
    <col min="7430" max="7430" width="12.140625" style="267" customWidth="1"/>
    <col min="7431" max="7431" width="11.5703125" style="267" customWidth="1"/>
    <col min="7432" max="7432" width="16.85546875" style="267" customWidth="1"/>
    <col min="7433" max="7434" width="0" style="267" hidden="1" customWidth="1"/>
    <col min="7435" max="7435" width="24.28515625" style="267" customWidth="1"/>
    <col min="7436" max="7436" width="10.5703125" style="267" customWidth="1"/>
    <col min="7437" max="7680" width="9.140625" style="267"/>
    <col min="7681" max="7681" width="5.85546875" style="267" customWidth="1"/>
    <col min="7682" max="7682" width="14.85546875" style="267" customWidth="1"/>
    <col min="7683" max="7683" width="21.7109375" style="267" customWidth="1"/>
    <col min="7684" max="7684" width="8.7109375" style="267" customWidth="1"/>
    <col min="7685" max="7685" width="13.42578125" style="267" customWidth="1"/>
    <col min="7686" max="7686" width="12.140625" style="267" customWidth="1"/>
    <col min="7687" max="7687" width="11.5703125" style="267" customWidth="1"/>
    <col min="7688" max="7688" width="16.85546875" style="267" customWidth="1"/>
    <col min="7689" max="7690" width="0" style="267" hidden="1" customWidth="1"/>
    <col min="7691" max="7691" width="24.28515625" style="267" customWidth="1"/>
    <col min="7692" max="7692" width="10.5703125" style="267" customWidth="1"/>
    <col min="7693" max="7936" width="9.140625" style="267"/>
    <col min="7937" max="7937" width="5.85546875" style="267" customWidth="1"/>
    <col min="7938" max="7938" width="14.85546875" style="267" customWidth="1"/>
    <col min="7939" max="7939" width="21.7109375" style="267" customWidth="1"/>
    <col min="7940" max="7940" width="8.7109375" style="267" customWidth="1"/>
    <col min="7941" max="7941" width="13.42578125" style="267" customWidth="1"/>
    <col min="7942" max="7942" width="12.140625" style="267" customWidth="1"/>
    <col min="7943" max="7943" width="11.5703125" style="267" customWidth="1"/>
    <col min="7944" max="7944" width="16.85546875" style="267" customWidth="1"/>
    <col min="7945" max="7946" width="0" style="267" hidden="1" customWidth="1"/>
    <col min="7947" max="7947" width="24.28515625" style="267" customWidth="1"/>
    <col min="7948" max="7948" width="10.5703125" style="267" customWidth="1"/>
    <col min="7949" max="8192" width="9.140625" style="267"/>
    <col min="8193" max="8193" width="5.85546875" style="267" customWidth="1"/>
    <col min="8194" max="8194" width="14.85546875" style="267" customWidth="1"/>
    <col min="8195" max="8195" width="21.7109375" style="267" customWidth="1"/>
    <col min="8196" max="8196" width="8.7109375" style="267" customWidth="1"/>
    <col min="8197" max="8197" width="13.42578125" style="267" customWidth="1"/>
    <col min="8198" max="8198" width="12.140625" style="267" customWidth="1"/>
    <col min="8199" max="8199" width="11.5703125" style="267" customWidth="1"/>
    <col min="8200" max="8200" width="16.85546875" style="267" customWidth="1"/>
    <col min="8201" max="8202" width="0" style="267" hidden="1" customWidth="1"/>
    <col min="8203" max="8203" width="24.28515625" style="267" customWidth="1"/>
    <col min="8204" max="8204" width="10.5703125" style="267" customWidth="1"/>
    <col min="8205" max="8448" width="9.140625" style="267"/>
    <col min="8449" max="8449" width="5.85546875" style="267" customWidth="1"/>
    <col min="8450" max="8450" width="14.85546875" style="267" customWidth="1"/>
    <col min="8451" max="8451" width="21.7109375" style="267" customWidth="1"/>
    <col min="8452" max="8452" width="8.7109375" style="267" customWidth="1"/>
    <col min="8453" max="8453" width="13.42578125" style="267" customWidth="1"/>
    <col min="8454" max="8454" width="12.140625" style="267" customWidth="1"/>
    <col min="8455" max="8455" width="11.5703125" style="267" customWidth="1"/>
    <col min="8456" max="8456" width="16.85546875" style="267" customWidth="1"/>
    <col min="8457" max="8458" width="0" style="267" hidden="1" customWidth="1"/>
    <col min="8459" max="8459" width="24.28515625" style="267" customWidth="1"/>
    <col min="8460" max="8460" width="10.5703125" style="267" customWidth="1"/>
    <col min="8461" max="8704" width="9.140625" style="267"/>
    <col min="8705" max="8705" width="5.85546875" style="267" customWidth="1"/>
    <col min="8706" max="8706" width="14.85546875" style="267" customWidth="1"/>
    <col min="8707" max="8707" width="21.7109375" style="267" customWidth="1"/>
    <col min="8708" max="8708" width="8.7109375" style="267" customWidth="1"/>
    <col min="8709" max="8709" width="13.42578125" style="267" customWidth="1"/>
    <col min="8710" max="8710" width="12.140625" style="267" customWidth="1"/>
    <col min="8711" max="8711" width="11.5703125" style="267" customWidth="1"/>
    <col min="8712" max="8712" width="16.85546875" style="267" customWidth="1"/>
    <col min="8713" max="8714" width="0" style="267" hidden="1" customWidth="1"/>
    <col min="8715" max="8715" width="24.28515625" style="267" customWidth="1"/>
    <col min="8716" max="8716" width="10.5703125" style="267" customWidth="1"/>
    <col min="8717" max="8960" width="9.140625" style="267"/>
    <col min="8961" max="8961" width="5.85546875" style="267" customWidth="1"/>
    <col min="8962" max="8962" width="14.85546875" style="267" customWidth="1"/>
    <col min="8963" max="8963" width="21.7109375" style="267" customWidth="1"/>
    <col min="8964" max="8964" width="8.7109375" style="267" customWidth="1"/>
    <col min="8965" max="8965" width="13.42578125" style="267" customWidth="1"/>
    <col min="8966" max="8966" width="12.140625" style="267" customWidth="1"/>
    <col min="8967" max="8967" width="11.5703125" style="267" customWidth="1"/>
    <col min="8968" max="8968" width="16.85546875" style="267" customWidth="1"/>
    <col min="8969" max="8970" width="0" style="267" hidden="1" customWidth="1"/>
    <col min="8971" max="8971" width="24.28515625" style="267" customWidth="1"/>
    <col min="8972" max="8972" width="10.5703125" style="267" customWidth="1"/>
    <col min="8973" max="9216" width="9.140625" style="267"/>
    <col min="9217" max="9217" width="5.85546875" style="267" customWidth="1"/>
    <col min="9218" max="9218" width="14.85546875" style="267" customWidth="1"/>
    <col min="9219" max="9219" width="21.7109375" style="267" customWidth="1"/>
    <col min="9220" max="9220" width="8.7109375" style="267" customWidth="1"/>
    <col min="9221" max="9221" width="13.42578125" style="267" customWidth="1"/>
    <col min="9222" max="9222" width="12.140625" style="267" customWidth="1"/>
    <col min="9223" max="9223" width="11.5703125" style="267" customWidth="1"/>
    <col min="9224" max="9224" width="16.85546875" style="267" customWidth="1"/>
    <col min="9225" max="9226" width="0" style="267" hidden="1" customWidth="1"/>
    <col min="9227" max="9227" width="24.28515625" style="267" customWidth="1"/>
    <col min="9228" max="9228" width="10.5703125" style="267" customWidth="1"/>
    <col min="9229" max="9472" width="9.140625" style="267"/>
    <col min="9473" max="9473" width="5.85546875" style="267" customWidth="1"/>
    <col min="9474" max="9474" width="14.85546875" style="267" customWidth="1"/>
    <col min="9475" max="9475" width="21.7109375" style="267" customWidth="1"/>
    <col min="9476" max="9476" width="8.7109375" style="267" customWidth="1"/>
    <col min="9477" max="9477" width="13.42578125" style="267" customWidth="1"/>
    <col min="9478" max="9478" width="12.140625" style="267" customWidth="1"/>
    <col min="9479" max="9479" width="11.5703125" style="267" customWidth="1"/>
    <col min="9480" max="9480" width="16.85546875" style="267" customWidth="1"/>
    <col min="9481" max="9482" width="0" style="267" hidden="1" customWidth="1"/>
    <col min="9483" max="9483" width="24.28515625" style="267" customWidth="1"/>
    <col min="9484" max="9484" width="10.5703125" style="267" customWidth="1"/>
    <col min="9485" max="9728" width="9.140625" style="267"/>
    <col min="9729" max="9729" width="5.85546875" style="267" customWidth="1"/>
    <col min="9730" max="9730" width="14.85546875" style="267" customWidth="1"/>
    <col min="9731" max="9731" width="21.7109375" style="267" customWidth="1"/>
    <col min="9732" max="9732" width="8.7109375" style="267" customWidth="1"/>
    <col min="9733" max="9733" width="13.42578125" style="267" customWidth="1"/>
    <col min="9734" max="9734" width="12.140625" style="267" customWidth="1"/>
    <col min="9735" max="9735" width="11.5703125" style="267" customWidth="1"/>
    <col min="9736" max="9736" width="16.85546875" style="267" customWidth="1"/>
    <col min="9737" max="9738" width="0" style="267" hidden="1" customWidth="1"/>
    <col min="9739" max="9739" width="24.28515625" style="267" customWidth="1"/>
    <col min="9740" max="9740" width="10.5703125" style="267" customWidth="1"/>
    <col min="9741" max="9984" width="9.140625" style="267"/>
    <col min="9985" max="9985" width="5.85546875" style="267" customWidth="1"/>
    <col min="9986" max="9986" width="14.85546875" style="267" customWidth="1"/>
    <col min="9987" max="9987" width="21.7109375" style="267" customWidth="1"/>
    <col min="9988" max="9988" width="8.7109375" style="267" customWidth="1"/>
    <col min="9989" max="9989" width="13.42578125" style="267" customWidth="1"/>
    <col min="9990" max="9990" width="12.140625" style="267" customWidth="1"/>
    <col min="9991" max="9991" width="11.5703125" style="267" customWidth="1"/>
    <col min="9992" max="9992" width="16.85546875" style="267" customWidth="1"/>
    <col min="9993" max="9994" width="0" style="267" hidden="1" customWidth="1"/>
    <col min="9995" max="9995" width="24.28515625" style="267" customWidth="1"/>
    <col min="9996" max="9996" width="10.5703125" style="267" customWidth="1"/>
    <col min="9997" max="10240" width="9.140625" style="267"/>
    <col min="10241" max="10241" width="5.85546875" style="267" customWidth="1"/>
    <col min="10242" max="10242" width="14.85546875" style="267" customWidth="1"/>
    <col min="10243" max="10243" width="21.7109375" style="267" customWidth="1"/>
    <col min="10244" max="10244" width="8.7109375" style="267" customWidth="1"/>
    <col min="10245" max="10245" width="13.42578125" style="267" customWidth="1"/>
    <col min="10246" max="10246" width="12.140625" style="267" customWidth="1"/>
    <col min="10247" max="10247" width="11.5703125" style="267" customWidth="1"/>
    <col min="10248" max="10248" width="16.85546875" style="267" customWidth="1"/>
    <col min="10249" max="10250" width="0" style="267" hidden="1" customWidth="1"/>
    <col min="10251" max="10251" width="24.28515625" style="267" customWidth="1"/>
    <col min="10252" max="10252" width="10.5703125" style="267" customWidth="1"/>
    <col min="10253" max="10496" width="9.140625" style="267"/>
    <col min="10497" max="10497" width="5.85546875" style="267" customWidth="1"/>
    <col min="10498" max="10498" width="14.85546875" style="267" customWidth="1"/>
    <col min="10499" max="10499" width="21.7109375" style="267" customWidth="1"/>
    <col min="10500" max="10500" width="8.7109375" style="267" customWidth="1"/>
    <col min="10501" max="10501" width="13.42578125" style="267" customWidth="1"/>
    <col min="10502" max="10502" width="12.140625" style="267" customWidth="1"/>
    <col min="10503" max="10503" width="11.5703125" style="267" customWidth="1"/>
    <col min="10504" max="10504" width="16.85546875" style="267" customWidth="1"/>
    <col min="10505" max="10506" width="0" style="267" hidden="1" customWidth="1"/>
    <col min="10507" max="10507" width="24.28515625" style="267" customWidth="1"/>
    <col min="10508" max="10508" width="10.5703125" style="267" customWidth="1"/>
    <col min="10509" max="10752" width="9.140625" style="267"/>
    <col min="10753" max="10753" width="5.85546875" style="267" customWidth="1"/>
    <col min="10754" max="10754" width="14.85546875" style="267" customWidth="1"/>
    <col min="10755" max="10755" width="21.7109375" style="267" customWidth="1"/>
    <col min="10756" max="10756" width="8.7109375" style="267" customWidth="1"/>
    <col min="10757" max="10757" width="13.42578125" style="267" customWidth="1"/>
    <col min="10758" max="10758" width="12.140625" style="267" customWidth="1"/>
    <col min="10759" max="10759" width="11.5703125" style="267" customWidth="1"/>
    <col min="10760" max="10760" width="16.85546875" style="267" customWidth="1"/>
    <col min="10761" max="10762" width="0" style="267" hidden="1" customWidth="1"/>
    <col min="10763" max="10763" width="24.28515625" style="267" customWidth="1"/>
    <col min="10764" max="10764" width="10.5703125" style="267" customWidth="1"/>
    <col min="10765" max="11008" width="9.140625" style="267"/>
    <col min="11009" max="11009" width="5.85546875" style="267" customWidth="1"/>
    <col min="11010" max="11010" width="14.85546875" style="267" customWidth="1"/>
    <col min="11011" max="11011" width="21.7109375" style="267" customWidth="1"/>
    <col min="11012" max="11012" width="8.7109375" style="267" customWidth="1"/>
    <col min="11013" max="11013" width="13.42578125" style="267" customWidth="1"/>
    <col min="11014" max="11014" width="12.140625" style="267" customWidth="1"/>
    <col min="11015" max="11015" width="11.5703125" style="267" customWidth="1"/>
    <col min="11016" max="11016" width="16.85546875" style="267" customWidth="1"/>
    <col min="11017" max="11018" width="0" style="267" hidden="1" customWidth="1"/>
    <col min="11019" max="11019" width="24.28515625" style="267" customWidth="1"/>
    <col min="11020" max="11020" width="10.5703125" style="267" customWidth="1"/>
    <col min="11021" max="11264" width="9.140625" style="267"/>
    <col min="11265" max="11265" width="5.85546875" style="267" customWidth="1"/>
    <col min="11266" max="11266" width="14.85546875" style="267" customWidth="1"/>
    <col min="11267" max="11267" width="21.7109375" style="267" customWidth="1"/>
    <col min="11268" max="11268" width="8.7109375" style="267" customWidth="1"/>
    <col min="11269" max="11269" width="13.42578125" style="267" customWidth="1"/>
    <col min="11270" max="11270" width="12.140625" style="267" customWidth="1"/>
    <col min="11271" max="11271" width="11.5703125" style="267" customWidth="1"/>
    <col min="11272" max="11272" width="16.85546875" style="267" customWidth="1"/>
    <col min="11273" max="11274" width="0" style="267" hidden="1" customWidth="1"/>
    <col min="11275" max="11275" width="24.28515625" style="267" customWidth="1"/>
    <col min="11276" max="11276" width="10.5703125" style="267" customWidth="1"/>
    <col min="11277" max="11520" width="9.140625" style="267"/>
    <col min="11521" max="11521" width="5.85546875" style="267" customWidth="1"/>
    <col min="11522" max="11522" width="14.85546875" style="267" customWidth="1"/>
    <col min="11523" max="11523" width="21.7109375" style="267" customWidth="1"/>
    <col min="11524" max="11524" width="8.7109375" style="267" customWidth="1"/>
    <col min="11525" max="11525" width="13.42578125" style="267" customWidth="1"/>
    <col min="11526" max="11526" width="12.140625" style="267" customWidth="1"/>
    <col min="11527" max="11527" width="11.5703125" style="267" customWidth="1"/>
    <col min="11528" max="11528" width="16.85546875" style="267" customWidth="1"/>
    <col min="11529" max="11530" width="0" style="267" hidden="1" customWidth="1"/>
    <col min="11531" max="11531" width="24.28515625" style="267" customWidth="1"/>
    <col min="11532" max="11532" width="10.5703125" style="267" customWidth="1"/>
    <col min="11533" max="11776" width="9.140625" style="267"/>
    <col min="11777" max="11777" width="5.85546875" style="267" customWidth="1"/>
    <col min="11778" max="11778" width="14.85546875" style="267" customWidth="1"/>
    <col min="11779" max="11779" width="21.7109375" style="267" customWidth="1"/>
    <col min="11780" max="11780" width="8.7109375" style="267" customWidth="1"/>
    <col min="11781" max="11781" width="13.42578125" style="267" customWidth="1"/>
    <col min="11782" max="11782" width="12.140625" style="267" customWidth="1"/>
    <col min="11783" max="11783" width="11.5703125" style="267" customWidth="1"/>
    <col min="11784" max="11784" width="16.85546875" style="267" customWidth="1"/>
    <col min="11785" max="11786" width="0" style="267" hidden="1" customWidth="1"/>
    <col min="11787" max="11787" width="24.28515625" style="267" customWidth="1"/>
    <col min="11788" max="11788" width="10.5703125" style="267" customWidth="1"/>
    <col min="11789" max="12032" width="9.140625" style="267"/>
    <col min="12033" max="12033" width="5.85546875" style="267" customWidth="1"/>
    <col min="12034" max="12034" width="14.85546875" style="267" customWidth="1"/>
    <col min="12035" max="12035" width="21.7109375" style="267" customWidth="1"/>
    <col min="12036" max="12036" width="8.7109375" style="267" customWidth="1"/>
    <col min="12037" max="12037" width="13.42578125" style="267" customWidth="1"/>
    <col min="12038" max="12038" width="12.140625" style="267" customWidth="1"/>
    <col min="12039" max="12039" width="11.5703125" style="267" customWidth="1"/>
    <col min="12040" max="12040" width="16.85546875" style="267" customWidth="1"/>
    <col min="12041" max="12042" width="0" style="267" hidden="1" customWidth="1"/>
    <col min="12043" max="12043" width="24.28515625" style="267" customWidth="1"/>
    <col min="12044" max="12044" width="10.5703125" style="267" customWidth="1"/>
    <col min="12045" max="12288" width="9.140625" style="267"/>
    <col min="12289" max="12289" width="5.85546875" style="267" customWidth="1"/>
    <col min="12290" max="12290" width="14.85546875" style="267" customWidth="1"/>
    <col min="12291" max="12291" width="21.7109375" style="267" customWidth="1"/>
    <col min="12292" max="12292" width="8.7109375" style="267" customWidth="1"/>
    <col min="12293" max="12293" width="13.42578125" style="267" customWidth="1"/>
    <col min="12294" max="12294" width="12.140625" style="267" customWidth="1"/>
    <col min="12295" max="12295" width="11.5703125" style="267" customWidth="1"/>
    <col min="12296" max="12296" width="16.85546875" style="267" customWidth="1"/>
    <col min="12297" max="12298" width="0" style="267" hidden="1" customWidth="1"/>
    <col min="12299" max="12299" width="24.28515625" style="267" customWidth="1"/>
    <col min="12300" max="12300" width="10.5703125" style="267" customWidth="1"/>
    <col min="12301" max="12544" width="9.140625" style="267"/>
    <col min="12545" max="12545" width="5.85546875" style="267" customWidth="1"/>
    <col min="12546" max="12546" width="14.85546875" style="267" customWidth="1"/>
    <col min="12547" max="12547" width="21.7109375" style="267" customWidth="1"/>
    <col min="12548" max="12548" width="8.7109375" style="267" customWidth="1"/>
    <col min="12549" max="12549" width="13.42578125" style="267" customWidth="1"/>
    <col min="12550" max="12550" width="12.140625" style="267" customWidth="1"/>
    <col min="12551" max="12551" width="11.5703125" style="267" customWidth="1"/>
    <col min="12552" max="12552" width="16.85546875" style="267" customWidth="1"/>
    <col min="12553" max="12554" width="0" style="267" hidden="1" customWidth="1"/>
    <col min="12555" max="12555" width="24.28515625" style="267" customWidth="1"/>
    <col min="12556" max="12556" width="10.5703125" style="267" customWidth="1"/>
    <col min="12557" max="12800" width="9.140625" style="267"/>
    <col min="12801" max="12801" width="5.85546875" style="267" customWidth="1"/>
    <col min="12802" max="12802" width="14.85546875" style="267" customWidth="1"/>
    <col min="12803" max="12803" width="21.7109375" style="267" customWidth="1"/>
    <col min="12804" max="12804" width="8.7109375" style="267" customWidth="1"/>
    <col min="12805" max="12805" width="13.42578125" style="267" customWidth="1"/>
    <col min="12806" max="12806" width="12.140625" style="267" customWidth="1"/>
    <col min="12807" max="12807" width="11.5703125" style="267" customWidth="1"/>
    <col min="12808" max="12808" width="16.85546875" style="267" customWidth="1"/>
    <col min="12809" max="12810" width="0" style="267" hidden="1" customWidth="1"/>
    <col min="12811" max="12811" width="24.28515625" style="267" customWidth="1"/>
    <col min="12812" max="12812" width="10.5703125" style="267" customWidth="1"/>
    <col min="12813" max="13056" width="9.140625" style="267"/>
    <col min="13057" max="13057" width="5.85546875" style="267" customWidth="1"/>
    <col min="13058" max="13058" width="14.85546875" style="267" customWidth="1"/>
    <col min="13059" max="13059" width="21.7109375" style="267" customWidth="1"/>
    <col min="13060" max="13060" width="8.7109375" style="267" customWidth="1"/>
    <col min="13061" max="13061" width="13.42578125" style="267" customWidth="1"/>
    <col min="13062" max="13062" width="12.140625" style="267" customWidth="1"/>
    <col min="13063" max="13063" width="11.5703125" style="267" customWidth="1"/>
    <col min="13064" max="13064" width="16.85546875" style="267" customWidth="1"/>
    <col min="13065" max="13066" width="0" style="267" hidden="1" customWidth="1"/>
    <col min="13067" max="13067" width="24.28515625" style="267" customWidth="1"/>
    <col min="13068" max="13068" width="10.5703125" style="267" customWidth="1"/>
    <col min="13069" max="13312" width="9.140625" style="267"/>
    <col min="13313" max="13313" width="5.85546875" style="267" customWidth="1"/>
    <col min="13314" max="13314" width="14.85546875" style="267" customWidth="1"/>
    <col min="13315" max="13315" width="21.7109375" style="267" customWidth="1"/>
    <col min="13316" max="13316" width="8.7109375" style="267" customWidth="1"/>
    <col min="13317" max="13317" width="13.42578125" style="267" customWidth="1"/>
    <col min="13318" max="13318" width="12.140625" style="267" customWidth="1"/>
    <col min="13319" max="13319" width="11.5703125" style="267" customWidth="1"/>
    <col min="13320" max="13320" width="16.85546875" style="267" customWidth="1"/>
    <col min="13321" max="13322" width="0" style="267" hidden="1" customWidth="1"/>
    <col min="13323" max="13323" width="24.28515625" style="267" customWidth="1"/>
    <col min="13324" max="13324" width="10.5703125" style="267" customWidth="1"/>
    <col min="13325" max="13568" width="9.140625" style="267"/>
    <col min="13569" max="13569" width="5.85546875" style="267" customWidth="1"/>
    <col min="13570" max="13570" width="14.85546875" style="267" customWidth="1"/>
    <col min="13571" max="13571" width="21.7109375" style="267" customWidth="1"/>
    <col min="13572" max="13572" width="8.7109375" style="267" customWidth="1"/>
    <col min="13573" max="13573" width="13.42578125" style="267" customWidth="1"/>
    <col min="13574" max="13574" width="12.140625" style="267" customWidth="1"/>
    <col min="13575" max="13575" width="11.5703125" style="267" customWidth="1"/>
    <col min="13576" max="13576" width="16.85546875" style="267" customWidth="1"/>
    <col min="13577" max="13578" width="0" style="267" hidden="1" customWidth="1"/>
    <col min="13579" max="13579" width="24.28515625" style="267" customWidth="1"/>
    <col min="13580" max="13580" width="10.5703125" style="267" customWidth="1"/>
    <col min="13581" max="13824" width="9.140625" style="267"/>
    <col min="13825" max="13825" width="5.85546875" style="267" customWidth="1"/>
    <col min="13826" max="13826" width="14.85546875" style="267" customWidth="1"/>
    <col min="13827" max="13827" width="21.7109375" style="267" customWidth="1"/>
    <col min="13828" max="13828" width="8.7109375" style="267" customWidth="1"/>
    <col min="13829" max="13829" width="13.42578125" style="267" customWidth="1"/>
    <col min="13830" max="13830" width="12.140625" style="267" customWidth="1"/>
    <col min="13831" max="13831" width="11.5703125" style="267" customWidth="1"/>
    <col min="13832" max="13832" width="16.85546875" style="267" customWidth="1"/>
    <col min="13833" max="13834" width="0" style="267" hidden="1" customWidth="1"/>
    <col min="13835" max="13835" width="24.28515625" style="267" customWidth="1"/>
    <col min="13836" max="13836" width="10.5703125" style="267" customWidth="1"/>
    <col min="13837" max="14080" width="9.140625" style="267"/>
    <col min="14081" max="14081" width="5.85546875" style="267" customWidth="1"/>
    <col min="14082" max="14082" width="14.85546875" style="267" customWidth="1"/>
    <col min="14083" max="14083" width="21.7109375" style="267" customWidth="1"/>
    <col min="14084" max="14084" width="8.7109375" style="267" customWidth="1"/>
    <col min="14085" max="14085" width="13.42578125" style="267" customWidth="1"/>
    <col min="14086" max="14086" width="12.140625" style="267" customWidth="1"/>
    <col min="14087" max="14087" width="11.5703125" style="267" customWidth="1"/>
    <col min="14088" max="14088" width="16.85546875" style="267" customWidth="1"/>
    <col min="14089" max="14090" width="0" style="267" hidden="1" customWidth="1"/>
    <col min="14091" max="14091" width="24.28515625" style="267" customWidth="1"/>
    <col min="14092" max="14092" width="10.5703125" style="267" customWidth="1"/>
    <col min="14093" max="14336" width="9.140625" style="267"/>
    <col min="14337" max="14337" width="5.85546875" style="267" customWidth="1"/>
    <col min="14338" max="14338" width="14.85546875" style="267" customWidth="1"/>
    <col min="14339" max="14339" width="21.7109375" style="267" customWidth="1"/>
    <col min="14340" max="14340" width="8.7109375" style="267" customWidth="1"/>
    <col min="14341" max="14341" width="13.42578125" style="267" customWidth="1"/>
    <col min="14342" max="14342" width="12.140625" style="267" customWidth="1"/>
    <col min="14343" max="14343" width="11.5703125" style="267" customWidth="1"/>
    <col min="14344" max="14344" width="16.85546875" style="267" customWidth="1"/>
    <col min="14345" max="14346" width="0" style="267" hidden="1" customWidth="1"/>
    <col min="14347" max="14347" width="24.28515625" style="267" customWidth="1"/>
    <col min="14348" max="14348" width="10.5703125" style="267" customWidth="1"/>
    <col min="14349" max="14592" width="9.140625" style="267"/>
    <col min="14593" max="14593" width="5.85546875" style="267" customWidth="1"/>
    <col min="14594" max="14594" width="14.85546875" style="267" customWidth="1"/>
    <col min="14595" max="14595" width="21.7109375" style="267" customWidth="1"/>
    <col min="14596" max="14596" width="8.7109375" style="267" customWidth="1"/>
    <col min="14597" max="14597" width="13.42578125" style="267" customWidth="1"/>
    <col min="14598" max="14598" width="12.140625" style="267" customWidth="1"/>
    <col min="14599" max="14599" width="11.5703125" style="267" customWidth="1"/>
    <col min="14600" max="14600" width="16.85546875" style="267" customWidth="1"/>
    <col min="14601" max="14602" width="0" style="267" hidden="1" customWidth="1"/>
    <col min="14603" max="14603" width="24.28515625" style="267" customWidth="1"/>
    <col min="14604" max="14604" width="10.5703125" style="267" customWidth="1"/>
    <col min="14605" max="14848" width="9.140625" style="267"/>
    <col min="14849" max="14849" width="5.85546875" style="267" customWidth="1"/>
    <col min="14850" max="14850" width="14.85546875" style="267" customWidth="1"/>
    <col min="14851" max="14851" width="21.7109375" style="267" customWidth="1"/>
    <col min="14852" max="14852" width="8.7109375" style="267" customWidth="1"/>
    <col min="14853" max="14853" width="13.42578125" style="267" customWidth="1"/>
    <col min="14854" max="14854" width="12.140625" style="267" customWidth="1"/>
    <col min="14855" max="14855" width="11.5703125" style="267" customWidth="1"/>
    <col min="14856" max="14856" width="16.85546875" style="267" customWidth="1"/>
    <col min="14857" max="14858" width="0" style="267" hidden="1" customWidth="1"/>
    <col min="14859" max="14859" width="24.28515625" style="267" customWidth="1"/>
    <col min="14860" max="14860" width="10.5703125" style="267" customWidth="1"/>
    <col min="14861" max="15104" width="9.140625" style="267"/>
    <col min="15105" max="15105" width="5.85546875" style="267" customWidth="1"/>
    <col min="15106" max="15106" width="14.85546875" style="267" customWidth="1"/>
    <col min="15107" max="15107" width="21.7109375" style="267" customWidth="1"/>
    <col min="15108" max="15108" width="8.7109375" style="267" customWidth="1"/>
    <col min="15109" max="15109" width="13.42578125" style="267" customWidth="1"/>
    <col min="15110" max="15110" width="12.140625" style="267" customWidth="1"/>
    <col min="15111" max="15111" width="11.5703125" style="267" customWidth="1"/>
    <col min="15112" max="15112" width="16.85546875" style="267" customWidth="1"/>
    <col min="15113" max="15114" width="0" style="267" hidden="1" customWidth="1"/>
    <col min="15115" max="15115" width="24.28515625" style="267" customWidth="1"/>
    <col min="15116" max="15116" width="10.5703125" style="267" customWidth="1"/>
    <col min="15117" max="15360" width="9.140625" style="267"/>
    <col min="15361" max="15361" width="5.85546875" style="267" customWidth="1"/>
    <col min="15362" max="15362" width="14.85546875" style="267" customWidth="1"/>
    <col min="15363" max="15363" width="21.7109375" style="267" customWidth="1"/>
    <col min="15364" max="15364" width="8.7109375" style="267" customWidth="1"/>
    <col min="15365" max="15365" width="13.42578125" style="267" customWidth="1"/>
    <col min="15366" max="15366" width="12.140625" style="267" customWidth="1"/>
    <col min="15367" max="15367" width="11.5703125" style="267" customWidth="1"/>
    <col min="15368" max="15368" width="16.85546875" style="267" customWidth="1"/>
    <col min="15369" max="15370" width="0" style="267" hidden="1" customWidth="1"/>
    <col min="15371" max="15371" width="24.28515625" style="267" customWidth="1"/>
    <col min="15372" max="15372" width="10.5703125" style="267" customWidth="1"/>
    <col min="15373" max="15616" width="9.140625" style="267"/>
    <col min="15617" max="15617" width="5.85546875" style="267" customWidth="1"/>
    <col min="15618" max="15618" width="14.85546875" style="267" customWidth="1"/>
    <col min="15619" max="15619" width="21.7109375" style="267" customWidth="1"/>
    <col min="15620" max="15620" width="8.7109375" style="267" customWidth="1"/>
    <col min="15621" max="15621" width="13.42578125" style="267" customWidth="1"/>
    <col min="15622" max="15622" width="12.140625" style="267" customWidth="1"/>
    <col min="15623" max="15623" width="11.5703125" style="267" customWidth="1"/>
    <col min="15624" max="15624" width="16.85546875" style="267" customWidth="1"/>
    <col min="15625" max="15626" width="0" style="267" hidden="1" customWidth="1"/>
    <col min="15627" max="15627" width="24.28515625" style="267" customWidth="1"/>
    <col min="15628" max="15628" width="10.5703125" style="267" customWidth="1"/>
    <col min="15629" max="15872" width="9.140625" style="267"/>
    <col min="15873" max="15873" width="5.85546875" style="267" customWidth="1"/>
    <col min="15874" max="15874" width="14.85546875" style="267" customWidth="1"/>
    <col min="15875" max="15875" width="21.7109375" style="267" customWidth="1"/>
    <col min="15876" max="15876" width="8.7109375" style="267" customWidth="1"/>
    <col min="15877" max="15877" width="13.42578125" style="267" customWidth="1"/>
    <col min="15878" max="15878" width="12.140625" style="267" customWidth="1"/>
    <col min="15879" max="15879" width="11.5703125" style="267" customWidth="1"/>
    <col min="15880" max="15880" width="16.85546875" style="267" customWidth="1"/>
    <col min="15881" max="15882" width="0" style="267" hidden="1" customWidth="1"/>
    <col min="15883" max="15883" width="24.28515625" style="267" customWidth="1"/>
    <col min="15884" max="15884" width="10.5703125" style="267" customWidth="1"/>
    <col min="15885" max="16128" width="9.140625" style="267"/>
    <col min="16129" max="16129" width="5.85546875" style="267" customWidth="1"/>
    <col min="16130" max="16130" width="14.85546875" style="267" customWidth="1"/>
    <col min="16131" max="16131" width="21.7109375" style="267" customWidth="1"/>
    <col min="16132" max="16132" width="8.7109375" style="267" customWidth="1"/>
    <col min="16133" max="16133" width="13.42578125" style="267" customWidth="1"/>
    <col min="16134" max="16134" width="12.140625" style="267" customWidth="1"/>
    <col min="16135" max="16135" width="11.5703125" style="267" customWidth="1"/>
    <col min="16136" max="16136" width="16.85546875" style="267" customWidth="1"/>
    <col min="16137" max="16138" width="0" style="267" hidden="1" customWidth="1"/>
    <col min="16139" max="16139" width="24.28515625" style="267" customWidth="1"/>
    <col min="16140" max="16140" width="10.5703125" style="267" customWidth="1"/>
    <col min="16141" max="16384" width="9.140625" style="267"/>
  </cols>
  <sheetData>
    <row r="1" spans="1:13" ht="15" customHeight="1"/>
    <row r="2" spans="1:13" s="306" customFormat="1" ht="15" customHeight="1">
      <c r="A2" s="212" t="s">
        <v>0</v>
      </c>
      <c r="B2" s="303"/>
      <c r="C2" s="303"/>
      <c r="D2" s="303"/>
      <c r="E2" s="303"/>
      <c r="F2" s="212" t="s">
        <v>904</v>
      </c>
      <c r="G2" s="307"/>
      <c r="H2" s="304"/>
      <c r="I2" s="305"/>
      <c r="J2" s="305"/>
      <c r="K2" s="304"/>
      <c r="L2" s="305"/>
      <c r="M2" s="415"/>
    </row>
    <row r="3" spans="1:13" s="302" customFormat="1" ht="39.950000000000003" customHeight="1">
      <c r="A3" s="738" t="s">
        <v>1</v>
      </c>
      <c r="B3" s="738" t="s">
        <v>2</v>
      </c>
      <c r="C3" s="738" t="s">
        <v>3</v>
      </c>
      <c r="D3" s="738" t="s">
        <v>62</v>
      </c>
      <c r="E3" s="738" t="s">
        <v>4</v>
      </c>
      <c r="F3" s="738"/>
      <c r="G3" s="738" t="s">
        <v>5</v>
      </c>
      <c r="H3" s="736" t="s">
        <v>6</v>
      </c>
      <c r="I3" s="737" t="s">
        <v>7</v>
      </c>
      <c r="J3" s="737"/>
      <c r="K3" s="736" t="s">
        <v>8</v>
      </c>
      <c r="L3" s="736" t="s">
        <v>9</v>
      </c>
      <c r="M3" s="416"/>
    </row>
    <row r="4" spans="1:13" s="302" customFormat="1" ht="39.950000000000003" customHeight="1">
      <c r="A4" s="738"/>
      <c r="B4" s="738"/>
      <c r="C4" s="738"/>
      <c r="D4" s="738"/>
      <c r="E4" s="439" t="s">
        <v>10</v>
      </c>
      <c r="F4" s="439" t="s">
        <v>11</v>
      </c>
      <c r="G4" s="738"/>
      <c r="H4" s="736"/>
      <c r="I4" s="519" t="s">
        <v>12</v>
      </c>
      <c r="J4" s="519" t="s">
        <v>13</v>
      </c>
      <c r="K4" s="736"/>
      <c r="L4" s="736"/>
      <c r="M4" s="416"/>
    </row>
    <row r="5" spans="1:13" ht="15" customHeight="1">
      <c r="A5" s="441">
        <v>1</v>
      </c>
      <c r="B5" s="441">
        <v>2</v>
      </c>
      <c r="C5" s="442" t="s">
        <v>14</v>
      </c>
      <c r="D5" s="441">
        <v>4</v>
      </c>
      <c r="E5" s="441">
        <v>5</v>
      </c>
      <c r="F5" s="441">
        <v>6</v>
      </c>
      <c r="G5" s="441">
        <v>7</v>
      </c>
      <c r="H5" s="443">
        <v>8</v>
      </c>
      <c r="I5" s="520">
        <v>9</v>
      </c>
      <c r="J5" s="520">
        <v>10</v>
      </c>
      <c r="K5" s="443">
        <v>9</v>
      </c>
      <c r="L5" s="443">
        <v>10</v>
      </c>
    </row>
    <row r="6" spans="1:13" ht="15" customHeight="1">
      <c r="A6" s="294" t="s">
        <v>793</v>
      </c>
      <c r="B6" s="320" t="s">
        <v>1231</v>
      </c>
      <c r="C6" s="319"/>
      <c r="D6" s="319"/>
      <c r="E6" s="319"/>
      <c r="F6" s="319"/>
      <c r="G6" s="319"/>
      <c r="H6" s="319"/>
      <c r="I6" s="319"/>
      <c r="J6" s="319"/>
      <c r="K6" s="319"/>
      <c r="L6" s="319"/>
    </row>
    <row r="7" spans="1:13" ht="15" customHeight="1">
      <c r="A7" s="44" t="s">
        <v>794</v>
      </c>
      <c r="B7" s="45" t="s">
        <v>795</v>
      </c>
      <c r="C7" s="45"/>
      <c r="D7" s="44"/>
      <c r="E7" s="46"/>
      <c r="F7" s="46"/>
      <c r="G7" s="46"/>
      <c r="H7" s="48"/>
      <c r="I7" s="268"/>
      <c r="J7" s="268"/>
      <c r="K7" s="49"/>
      <c r="L7" s="49"/>
    </row>
    <row r="8" spans="1:13" ht="195.75" customHeight="1">
      <c r="A8" s="521" t="s">
        <v>796</v>
      </c>
      <c r="B8" s="522" t="s">
        <v>797</v>
      </c>
      <c r="C8" s="522" t="s">
        <v>798</v>
      </c>
      <c r="D8" s="521" t="s">
        <v>29</v>
      </c>
      <c r="E8" s="521" t="s">
        <v>20</v>
      </c>
      <c r="F8" s="521" t="s">
        <v>1235</v>
      </c>
      <c r="G8" s="521" t="s">
        <v>745</v>
      </c>
      <c r="H8" s="523" t="s">
        <v>1227</v>
      </c>
      <c r="I8" s="524" t="s">
        <v>21</v>
      </c>
      <c r="J8" s="524" t="s">
        <v>800</v>
      </c>
      <c r="K8" s="499" t="s">
        <v>913</v>
      </c>
      <c r="L8" s="523" t="s">
        <v>801</v>
      </c>
      <c r="M8" s="414">
        <v>1</v>
      </c>
    </row>
    <row r="9" spans="1:13" ht="292.5">
      <c r="A9" s="521" t="s">
        <v>802</v>
      </c>
      <c r="B9" s="522" t="s">
        <v>803</v>
      </c>
      <c r="C9" s="522" t="s">
        <v>804</v>
      </c>
      <c r="D9" s="521" t="s">
        <v>29</v>
      </c>
      <c r="E9" s="521" t="s">
        <v>20</v>
      </c>
      <c r="F9" s="521"/>
      <c r="G9" s="521" t="s">
        <v>745</v>
      </c>
      <c r="H9" s="500" t="s">
        <v>1228</v>
      </c>
      <c r="I9" s="525" t="s">
        <v>21</v>
      </c>
      <c r="J9" s="525" t="s">
        <v>21</v>
      </c>
      <c r="K9" s="472" t="s">
        <v>914</v>
      </c>
      <c r="L9" s="523" t="s">
        <v>801</v>
      </c>
      <c r="M9" s="414">
        <v>1</v>
      </c>
    </row>
    <row r="10" spans="1:13" ht="148.5" customHeight="1">
      <c r="A10" s="521" t="s">
        <v>805</v>
      </c>
      <c r="B10" s="522" t="s">
        <v>806</v>
      </c>
      <c r="C10" s="522" t="s">
        <v>807</v>
      </c>
      <c r="D10" s="521" t="s">
        <v>29</v>
      </c>
      <c r="E10" s="521" t="s">
        <v>20</v>
      </c>
      <c r="F10" s="526" t="s">
        <v>1025</v>
      </c>
      <c r="G10" s="521" t="s">
        <v>745</v>
      </c>
      <c r="H10" s="500" t="s">
        <v>808</v>
      </c>
      <c r="I10" s="525" t="s">
        <v>21</v>
      </c>
      <c r="J10" s="525" t="s">
        <v>21</v>
      </c>
      <c r="K10" s="472" t="s">
        <v>915</v>
      </c>
      <c r="L10" s="523" t="s">
        <v>801</v>
      </c>
      <c r="M10" s="414">
        <v>1</v>
      </c>
    </row>
    <row r="11" spans="1:13" ht="202.5">
      <c r="A11" s="521" t="s">
        <v>809</v>
      </c>
      <c r="B11" s="522" t="s">
        <v>810</v>
      </c>
      <c r="C11" s="522" t="s">
        <v>811</v>
      </c>
      <c r="D11" s="521" t="s">
        <v>29</v>
      </c>
      <c r="E11" s="521" t="s">
        <v>20</v>
      </c>
      <c r="F11" s="521"/>
      <c r="G11" s="521" t="s">
        <v>745</v>
      </c>
      <c r="H11" s="500" t="s">
        <v>916</v>
      </c>
      <c r="I11" s="525" t="s">
        <v>21</v>
      </c>
      <c r="J11" s="525" t="s">
        <v>21</v>
      </c>
      <c r="K11" s="499" t="s">
        <v>1229</v>
      </c>
      <c r="L11" s="523" t="s">
        <v>801</v>
      </c>
      <c r="M11" s="414">
        <v>1</v>
      </c>
    </row>
    <row r="12" spans="1:13" ht="213.75">
      <c r="A12" s="521" t="s">
        <v>812</v>
      </c>
      <c r="B12" s="522" t="s">
        <v>813</v>
      </c>
      <c r="C12" s="522" t="s">
        <v>814</v>
      </c>
      <c r="D12" s="521" t="s">
        <v>29</v>
      </c>
      <c r="E12" s="521" t="s">
        <v>20</v>
      </c>
      <c r="F12" s="521"/>
      <c r="G12" s="521" t="s">
        <v>745</v>
      </c>
      <c r="H12" s="499" t="s">
        <v>917</v>
      </c>
      <c r="I12" s="525" t="s">
        <v>21</v>
      </c>
      <c r="J12" s="525" t="s">
        <v>21</v>
      </c>
      <c r="K12" s="499" t="s">
        <v>1230</v>
      </c>
      <c r="L12" s="523" t="s">
        <v>801</v>
      </c>
      <c r="M12" s="414">
        <v>1</v>
      </c>
    </row>
    <row r="13" spans="1:13" ht="135">
      <c r="A13" s="521" t="s">
        <v>815</v>
      </c>
      <c r="B13" s="522" t="s">
        <v>816</v>
      </c>
      <c r="C13" s="522" t="s">
        <v>817</v>
      </c>
      <c r="D13" s="521" t="s">
        <v>29</v>
      </c>
      <c r="E13" s="521" t="s">
        <v>20</v>
      </c>
      <c r="F13" s="521"/>
      <c r="G13" s="521" t="s">
        <v>745</v>
      </c>
      <c r="H13" s="499" t="s">
        <v>918</v>
      </c>
      <c r="I13" s="525">
        <v>60</v>
      </c>
      <c r="J13" s="525">
        <v>60</v>
      </c>
      <c r="K13" s="499" t="s">
        <v>919</v>
      </c>
      <c r="L13" s="523" t="s">
        <v>801</v>
      </c>
      <c r="M13" s="414">
        <v>1</v>
      </c>
    </row>
    <row r="14" spans="1:13" ht="15" customHeight="1">
      <c r="A14" s="322"/>
      <c r="B14" s="323"/>
      <c r="C14" s="323"/>
      <c r="D14" s="322"/>
      <c r="E14" s="322"/>
      <c r="F14" s="322"/>
      <c r="G14" s="322"/>
      <c r="H14" s="292"/>
      <c r="I14" s="321"/>
      <c r="J14" s="321"/>
      <c r="K14" s="292"/>
      <c r="L14" s="274"/>
    </row>
    <row r="15" spans="1:13" ht="15" customHeight="1">
      <c r="A15" s="44" t="s">
        <v>818</v>
      </c>
      <c r="B15" s="45" t="s">
        <v>1232</v>
      </c>
      <c r="C15" s="45"/>
      <c r="D15" s="44"/>
      <c r="E15" s="44"/>
      <c r="F15" s="44"/>
      <c r="G15" s="44"/>
      <c r="H15" s="49"/>
      <c r="I15" s="272"/>
      <c r="J15" s="272"/>
      <c r="K15" s="49"/>
      <c r="L15" s="49"/>
    </row>
    <row r="16" spans="1:13" ht="135">
      <c r="A16" s="521" t="s">
        <v>819</v>
      </c>
      <c r="B16" s="522" t="s">
        <v>820</v>
      </c>
      <c r="C16" s="522" t="s">
        <v>821</v>
      </c>
      <c r="D16" s="521" t="s">
        <v>152</v>
      </c>
      <c r="E16" s="521" t="s">
        <v>20</v>
      </c>
      <c r="F16" s="527" t="s">
        <v>1234</v>
      </c>
      <c r="G16" s="521" t="s">
        <v>745</v>
      </c>
      <c r="H16" s="500" t="s">
        <v>920</v>
      </c>
      <c r="I16" s="525" t="s">
        <v>21</v>
      </c>
      <c r="J16" s="525" t="s">
        <v>21</v>
      </c>
      <c r="K16" s="472" t="s">
        <v>1114</v>
      </c>
      <c r="L16" s="523" t="s">
        <v>801</v>
      </c>
      <c r="M16" s="417">
        <v>1</v>
      </c>
    </row>
    <row r="17" spans="1:13" ht="135">
      <c r="A17" s="521" t="s">
        <v>822</v>
      </c>
      <c r="B17" s="522" t="s">
        <v>823</v>
      </c>
      <c r="C17" s="522" t="s">
        <v>824</v>
      </c>
      <c r="D17" s="521" t="s">
        <v>29</v>
      </c>
      <c r="E17" s="521" t="s">
        <v>20</v>
      </c>
      <c r="F17" s="521"/>
      <c r="G17" s="521" t="s">
        <v>745</v>
      </c>
      <c r="H17" s="499" t="s">
        <v>921</v>
      </c>
      <c r="I17" s="525" t="s">
        <v>21</v>
      </c>
      <c r="J17" s="525" t="s">
        <v>21</v>
      </c>
      <c r="K17" s="472" t="s">
        <v>1233</v>
      </c>
      <c r="L17" s="523" t="s">
        <v>801</v>
      </c>
      <c r="M17" s="414">
        <v>1</v>
      </c>
    </row>
    <row r="18" spans="1:13" ht="225">
      <c r="A18" s="521" t="s">
        <v>825</v>
      </c>
      <c r="B18" s="522" t="s">
        <v>826</v>
      </c>
      <c r="C18" s="522" t="s">
        <v>827</v>
      </c>
      <c r="D18" s="521" t="s">
        <v>29</v>
      </c>
      <c r="E18" s="521" t="s">
        <v>20</v>
      </c>
      <c r="F18" s="521"/>
      <c r="G18" s="521" t="s">
        <v>745</v>
      </c>
      <c r="H18" s="500" t="s">
        <v>828</v>
      </c>
      <c r="I18" s="525" t="s">
        <v>21</v>
      </c>
      <c r="J18" s="525" t="s">
        <v>21</v>
      </c>
      <c r="K18" s="500" t="s">
        <v>1305</v>
      </c>
      <c r="L18" s="523" t="s">
        <v>801</v>
      </c>
      <c r="M18" s="414">
        <v>1</v>
      </c>
    </row>
    <row r="19" spans="1:13" ht="90">
      <c r="A19" s="521" t="s">
        <v>829</v>
      </c>
      <c r="B19" s="522" t="s">
        <v>830</v>
      </c>
      <c r="C19" s="522" t="s">
        <v>831</v>
      </c>
      <c r="D19" s="521" t="s">
        <v>122</v>
      </c>
      <c r="E19" s="521" t="s">
        <v>20</v>
      </c>
      <c r="F19" s="521"/>
      <c r="G19" s="521" t="s">
        <v>745</v>
      </c>
      <c r="H19" s="500" t="s">
        <v>1009</v>
      </c>
      <c r="I19" s="528">
        <v>390</v>
      </c>
      <c r="J19" s="528">
        <v>390</v>
      </c>
      <c r="K19" s="529" t="s">
        <v>1010</v>
      </c>
      <c r="L19" s="523" t="s">
        <v>801</v>
      </c>
      <c r="M19" s="414">
        <v>1</v>
      </c>
    </row>
    <row r="20" spans="1:13" ht="135">
      <c r="A20" s="521" t="s">
        <v>832</v>
      </c>
      <c r="B20" s="522" t="s">
        <v>833</v>
      </c>
      <c r="C20" s="522" t="s">
        <v>834</v>
      </c>
      <c r="D20" s="521" t="s">
        <v>29</v>
      </c>
      <c r="E20" s="521" t="s">
        <v>20</v>
      </c>
      <c r="F20" s="521"/>
      <c r="G20" s="521" t="s">
        <v>745</v>
      </c>
      <c r="H20" s="500" t="s">
        <v>835</v>
      </c>
      <c r="I20" s="525" t="s">
        <v>21</v>
      </c>
      <c r="J20" s="525" t="s">
        <v>21</v>
      </c>
      <c r="K20" s="500" t="s">
        <v>922</v>
      </c>
      <c r="L20" s="523" t="s">
        <v>801</v>
      </c>
      <c r="M20" s="414">
        <v>1</v>
      </c>
    </row>
    <row r="21" spans="1:13" ht="15" customHeight="1">
      <c r="A21" s="41"/>
      <c r="B21" s="42"/>
      <c r="C21" s="42"/>
      <c r="D21" s="41"/>
      <c r="E21" s="41"/>
      <c r="F21" s="41"/>
      <c r="G21" s="41"/>
      <c r="H21" s="271"/>
      <c r="I21" s="275"/>
      <c r="J21" s="275"/>
      <c r="K21" s="43"/>
      <c r="L21" s="43"/>
    </row>
    <row r="22" spans="1:13" ht="15" customHeight="1">
      <c r="A22" s="38" t="s">
        <v>836</v>
      </c>
      <c r="B22" s="39" t="s">
        <v>837</v>
      </c>
      <c r="C22" s="39"/>
      <c r="D22" s="39"/>
      <c r="E22" s="38"/>
      <c r="F22" s="38"/>
      <c r="G22" s="38"/>
      <c r="H22" s="276"/>
      <c r="I22" s="272"/>
      <c r="J22" s="272"/>
      <c r="K22" s="49"/>
      <c r="L22" s="49"/>
    </row>
    <row r="23" spans="1:13" ht="123.75">
      <c r="A23" s="521" t="s">
        <v>838</v>
      </c>
      <c r="B23" s="522" t="s">
        <v>839</v>
      </c>
      <c r="C23" s="522" t="s">
        <v>840</v>
      </c>
      <c r="D23" s="521" t="s">
        <v>29</v>
      </c>
      <c r="E23" s="521" t="s">
        <v>20</v>
      </c>
      <c r="F23" s="521"/>
      <c r="G23" s="521" t="s">
        <v>745</v>
      </c>
      <c r="H23" s="500" t="s">
        <v>924</v>
      </c>
      <c r="I23" s="525" t="s">
        <v>21</v>
      </c>
      <c r="J23" s="525" t="s">
        <v>21</v>
      </c>
      <c r="K23" s="499" t="s">
        <v>923</v>
      </c>
      <c r="L23" s="523" t="s">
        <v>801</v>
      </c>
      <c r="M23" s="414">
        <v>1</v>
      </c>
    </row>
    <row r="24" spans="1:13" ht="123.75">
      <c r="A24" s="521" t="s">
        <v>841</v>
      </c>
      <c r="B24" s="522" t="s">
        <v>842</v>
      </c>
      <c r="C24" s="522" t="s">
        <v>843</v>
      </c>
      <c r="D24" s="521" t="s">
        <v>29</v>
      </c>
      <c r="E24" s="521" t="s">
        <v>20</v>
      </c>
      <c r="F24" s="527" t="s">
        <v>1025</v>
      </c>
      <c r="G24" s="521" t="s">
        <v>756</v>
      </c>
      <c r="H24" s="500" t="s">
        <v>925</v>
      </c>
      <c r="I24" s="528"/>
      <c r="J24" s="528"/>
      <c r="K24" s="453" t="s">
        <v>1115</v>
      </c>
      <c r="L24" s="523" t="s">
        <v>801</v>
      </c>
      <c r="M24" s="418">
        <v>3</v>
      </c>
    </row>
    <row r="25" spans="1:13" ht="97.5" customHeight="1">
      <c r="A25" s="521" t="s">
        <v>844</v>
      </c>
      <c r="B25" s="522" t="s">
        <v>845</v>
      </c>
      <c r="C25" s="522" t="s">
        <v>846</v>
      </c>
      <c r="D25" s="521" t="s">
        <v>241</v>
      </c>
      <c r="E25" s="521" t="s">
        <v>20</v>
      </c>
      <c r="F25" s="527" t="s">
        <v>242</v>
      </c>
      <c r="G25" s="521" t="s">
        <v>756</v>
      </c>
      <c r="H25" s="500" t="s">
        <v>925</v>
      </c>
      <c r="I25" s="525" t="s">
        <v>21</v>
      </c>
      <c r="J25" s="525" t="s">
        <v>21</v>
      </c>
      <c r="K25" s="453" t="s">
        <v>926</v>
      </c>
      <c r="L25" s="523" t="s">
        <v>801</v>
      </c>
      <c r="M25" s="414">
        <v>3</v>
      </c>
    </row>
    <row r="26" spans="1:13" ht="247.5">
      <c r="A26" s="521" t="s">
        <v>847</v>
      </c>
      <c r="B26" s="522" t="s">
        <v>848</v>
      </c>
      <c r="C26" s="522" t="s">
        <v>849</v>
      </c>
      <c r="D26" s="521" t="s">
        <v>29</v>
      </c>
      <c r="E26" s="521" t="s">
        <v>20</v>
      </c>
      <c r="F26" s="521"/>
      <c r="G26" s="521" t="s">
        <v>745</v>
      </c>
      <c r="H26" s="500" t="s">
        <v>1011</v>
      </c>
      <c r="I26" s="528" t="s">
        <v>21</v>
      </c>
      <c r="J26" s="528" t="s">
        <v>21</v>
      </c>
      <c r="K26" s="500" t="s">
        <v>1012</v>
      </c>
      <c r="L26" s="523" t="s">
        <v>801</v>
      </c>
      <c r="M26" s="414">
        <v>1</v>
      </c>
    </row>
    <row r="27" spans="1:13" ht="67.5">
      <c r="A27" s="521" t="s">
        <v>850</v>
      </c>
      <c r="B27" s="522" t="s">
        <v>851</v>
      </c>
      <c r="C27" s="522" t="s">
        <v>852</v>
      </c>
      <c r="D27" s="521" t="s">
        <v>122</v>
      </c>
      <c r="E27" s="521" t="s">
        <v>242</v>
      </c>
      <c r="F27" s="527" t="s">
        <v>1236</v>
      </c>
      <c r="G27" s="527" t="s">
        <v>745</v>
      </c>
      <c r="H27" s="500" t="s">
        <v>1128</v>
      </c>
      <c r="I27" s="525">
        <v>1</v>
      </c>
      <c r="J27" s="525">
        <v>1</v>
      </c>
      <c r="K27" s="472" t="s">
        <v>1129</v>
      </c>
      <c r="L27" s="523" t="s">
        <v>801</v>
      </c>
      <c r="M27" s="417">
        <v>1</v>
      </c>
    </row>
    <row r="28" spans="1:13" ht="135">
      <c r="A28" s="521" t="s">
        <v>853</v>
      </c>
      <c r="B28" s="522" t="s">
        <v>854</v>
      </c>
      <c r="C28" s="522" t="s">
        <v>855</v>
      </c>
      <c r="D28" s="521" t="s">
        <v>122</v>
      </c>
      <c r="E28" s="521" t="s">
        <v>20</v>
      </c>
      <c r="F28" s="521"/>
      <c r="G28" s="521" t="s">
        <v>745</v>
      </c>
      <c r="H28" s="500" t="s">
        <v>927</v>
      </c>
      <c r="I28" s="528" t="s">
        <v>21</v>
      </c>
      <c r="J28" s="528" t="s">
        <v>21</v>
      </c>
      <c r="K28" s="530" t="s">
        <v>1326</v>
      </c>
      <c r="L28" s="523" t="s">
        <v>801</v>
      </c>
      <c r="M28" s="414">
        <v>1</v>
      </c>
    </row>
    <row r="29" spans="1:13" s="279" customFormat="1" ht="15" customHeight="1">
      <c r="A29" s="40"/>
      <c r="B29" s="40"/>
      <c r="C29" s="270"/>
      <c r="D29" s="269"/>
      <c r="E29" s="270"/>
      <c r="F29" s="270"/>
      <c r="G29" s="270"/>
      <c r="H29" s="271"/>
      <c r="I29" s="278">
        <f>SUM(I23:I28)</f>
        <v>1</v>
      </c>
      <c r="J29" s="278">
        <f>SUM(J23:J28)</f>
        <v>1</v>
      </c>
      <c r="K29" s="271"/>
      <c r="L29" s="271"/>
      <c r="M29" s="419"/>
    </row>
    <row r="30" spans="1:13" s="279" customFormat="1">
      <c r="A30" s="40"/>
      <c r="B30" s="40"/>
      <c r="C30" s="270"/>
      <c r="D30" s="269"/>
      <c r="E30" s="270"/>
      <c r="F30" s="270"/>
      <c r="G30" s="270"/>
      <c r="H30" s="271"/>
      <c r="I30" s="278"/>
      <c r="J30" s="278"/>
      <c r="K30" s="271"/>
      <c r="L30" s="271"/>
      <c r="M30" s="419"/>
    </row>
    <row r="31" spans="1:13" s="279" customFormat="1" hidden="1">
      <c r="A31" s="38" t="s">
        <v>856</v>
      </c>
      <c r="B31" s="39" t="s">
        <v>857</v>
      </c>
      <c r="C31" s="270"/>
      <c r="D31" s="269"/>
      <c r="E31" s="270"/>
      <c r="F31" s="270"/>
      <c r="G31" s="270"/>
      <c r="H31" s="271"/>
      <c r="I31" s="278"/>
      <c r="J31" s="278"/>
      <c r="K31" s="271"/>
      <c r="L31" s="271"/>
      <c r="M31" s="419"/>
    </row>
    <row r="32" spans="1:13" ht="251.25" hidden="1" customHeight="1">
      <c r="A32" s="72" t="s">
        <v>858</v>
      </c>
      <c r="B32" s="77" t="s">
        <v>859</v>
      </c>
      <c r="C32" s="77" t="s">
        <v>860</v>
      </c>
      <c r="D32" s="72" t="s">
        <v>29</v>
      </c>
      <c r="E32" s="77" t="s">
        <v>20</v>
      </c>
      <c r="F32" s="77"/>
      <c r="G32" s="72" t="s">
        <v>799</v>
      </c>
      <c r="H32" s="73" t="s">
        <v>861</v>
      </c>
      <c r="I32" s="74" t="s">
        <v>21</v>
      </c>
      <c r="J32" s="74" t="s">
        <v>21</v>
      </c>
      <c r="K32" s="73" t="s">
        <v>862</v>
      </c>
      <c r="L32" s="73" t="s">
        <v>863</v>
      </c>
    </row>
    <row r="33" spans="1:13" ht="258.75" hidden="1" customHeight="1">
      <c r="A33" s="72" t="s">
        <v>864</v>
      </c>
      <c r="B33" s="77" t="s">
        <v>865</v>
      </c>
      <c r="C33" s="77" t="s">
        <v>866</v>
      </c>
      <c r="D33" s="72" t="s">
        <v>243</v>
      </c>
      <c r="E33" s="77" t="s">
        <v>20</v>
      </c>
      <c r="F33" s="273" t="s">
        <v>867</v>
      </c>
      <c r="G33" s="72" t="s">
        <v>799</v>
      </c>
      <c r="H33" s="73" t="s">
        <v>868</v>
      </c>
      <c r="I33" s="74">
        <v>52.1</v>
      </c>
      <c r="J33" s="74">
        <v>52.1</v>
      </c>
      <c r="K33" s="280" t="s">
        <v>869</v>
      </c>
      <c r="L33" s="73" t="s">
        <v>863</v>
      </c>
    </row>
    <row r="34" spans="1:13" ht="138.75" hidden="1" customHeight="1">
      <c r="A34" s="281" t="s">
        <v>870</v>
      </c>
      <c r="B34" s="282" t="s">
        <v>871</v>
      </c>
      <c r="C34" s="282" t="s">
        <v>872</v>
      </c>
      <c r="D34" s="281" t="s">
        <v>122</v>
      </c>
      <c r="E34" s="282" t="s">
        <v>20</v>
      </c>
      <c r="F34" s="282" t="s">
        <v>244</v>
      </c>
      <c r="G34" s="283" t="s">
        <v>799</v>
      </c>
      <c r="H34" s="76" t="s">
        <v>873</v>
      </c>
      <c r="I34" s="74" t="s">
        <v>21</v>
      </c>
      <c r="J34" s="74" t="s">
        <v>21</v>
      </c>
      <c r="K34" s="75" t="s">
        <v>874</v>
      </c>
      <c r="L34" s="73" t="s">
        <v>863</v>
      </c>
    </row>
    <row r="35" spans="1:13" ht="171.75" hidden="1" customHeight="1">
      <c r="A35" s="284" t="s">
        <v>875</v>
      </c>
      <c r="B35" s="285" t="s">
        <v>876</v>
      </c>
      <c r="C35" s="285" t="s">
        <v>877</v>
      </c>
      <c r="D35" s="284" t="s">
        <v>127</v>
      </c>
      <c r="E35" s="285" t="s">
        <v>20</v>
      </c>
      <c r="F35" s="273" t="s">
        <v>878</v>
      </c>
      <c r="G35" s="72" t="s">
        <v>799</v>
      </c>
      <c r="H35" s="73" t="s">
        <v>879</v>
      </c>
      <c r="I35" s="74" t="s">
        <v>21</v>
      </c>
      <c r="J35" s="74" t="s">
        <v>21</v>
      </c>
      <c r="K35" s="75" t="s">
        <v>880</v>
      </c>
      <c r="L35" s="73" t="s">
        <v>863</v>
      </c>
    </row>
    <row r="36" spans="1:13" ht="135" hidden="1" customHeight="1">
      <c r="A36" s="286" t="s">
        <v>881</v>
      </c>
      <c r="B36" s="287" t="s">
        <v>882</v>
      </c>
      <c r="C36" s="287" t="s">
        <v>883</v>
      </c>
      <c r="D36" s="286" t="s">
        <v>127</v>
      </c>
      <c r="E36" s="287" t="s">
        <v>20</v>
      </c>
      <c r="F36" s="287"/>
      <c r="G36" s="288" t="s">
        <v>799</v>
      </c>
      <c r="H36" s="289" t="s">
        <v>884</v>
      </c>
      <c r="I36" s="290" t="s">
        <v>21</v>
      </c>
      <c r="J36" s="290" t="s">
        <v>21</v>
      </c>
      <c r="K36" s="75" t="s">
        <v>885</v>
      </c>
      <c r="L36" s="289" t="s">
        <v>863</v>
      </c>
    </row>
    <row r="37" spans="1:13" ht="147" hidden="1" customHeight="1">
      <c r="A37" s="72" t="s">
        <v>886</v>
      </c>
      <c r="B37" s="77" t="s">
        <v>887</v>
      </c>
      <c r="C37" s="77" t="s">
        <v>888</v>
      </c>
      <c r="D37" s="72" t="s">
        <v>127</v>
      </c>
      <c r="E37" s="77" t="s">
        <v>20</v>
      </c>
      <c r="F37" s="273" t="s">
        <v>889</v>
      </c>
      <c r="G37" s="277" t="s">
        <v>799</v>
      </c>
      <c r="H37" s="73" t="s">
        <v>890</v>
      </c>
      <c r="I37" s="74">
        <v>0</v>
      </c>
      <c r="J37" s="74">
        <v>0</v>
      </c>
      <c r="K37" s="75" t="s">
        <v>891</v>
      </c>
      <c r="L37" s="73" t="s">
        <v>863</v>
      </c>
    </row>
    <row r="38" spans="1:13" ht="299.25" hidden="1" customHeight="1">
      <c r="A38" s="72" t="s">
        <v>892</v>
      </c>
      <c r="B38" s="77" t="s">
        <v>893</v>
      </c>
      <c r="C38" s="77" t="s">
        <v>894</v>
      </c>
      <c r="D38" s="72" t="s">
        <v>29</v>
      </c>
      <c r="E38" s="77" t="s">
        <v>20</v>
      </c>
      <c r="F38" s="273" t="s">
        <v>1025</v>
      </c>
      <c r="G38" s="277" t="s">
        <v>799</v>
      </c>
      <c r="H38" s="73" t="s">
        <v>895</v>
      </c>
      <c r="I38" s="74">
        <v>4.5</v>
      </c>
      <c r="J38" s="74">
        <v>4.5</v>
      </c>
      <c r="K38" s="75" t="s">
        <v>896</v>
      </c>
      <c r="L38" s="73" t="s">
        <v>863</v>
      </c>
    </row>
    <row r="39" spans="1:13" ht="84" hidden="1">
      <c r="A39" s="72" t="s">
        <v>897</v>
      </c>
      <c r="B39" s="77" t="s">
        <v>898</v>
      </c>
      <c r="C39" s="77" t="s">
        <v>899</v>
      </c>
      <c r="D39" s="72" t="s">
        <v>29</v>
      </c>
      <c r="E39" s="77" t="s">
        <v>20</v>
      </c>
      <c r="F39" s="77"/>
      <c r="G39" s="72" t="s">
        <v>799</v>
      </c>
      <c r="H39" s="73" t="s">
        <v>900</v>
      </c>
      <c r="I39" s="74" t="s">
        <v>21</v>
      </c>
      <c r="J39" s="74" t="s">
        <v>21</v>
      </c>
      <c r="K39" s="73" t="s">
        <v>901</v>
      </c>
      <c r="L39" s="73" t="s">
        <v>863</v>
      </c>
    </row>
    <row r="40" spans="1:13" s="423" customFormat="1">
      <c r="A40" s="420"/>
      <c r="B40" s="421"/>
      <c r="C40" s="421"/>
      <c r="D40" s="387">
        <f>+COUNTIF($M:$M,1)</f>
        <v>15</v>
      </c>
      <c r="E40" s="387">
        <f>+COUNTIF($M:$M,2)</f>
        <v>0</v>
      </c>
      <c r="F40" s="387">
        <f>+COUNTIF($M:$M,3)</f>
        <v>2</v>
      </c>
      <c r="G40" s="387">
        <f>+COUNTIF($M:$M,4)</f>
        <v>0</v>
      </c>
      <c r="H40" s="413"/>
      <c r="I40" s="422"/>
      <c r="J40" s="422"/>
      <c r="K40" s="413"/>
      <c r="L40" s="413"/>
      <c r="M40" s="414">
        <v>17</v>
      </c>
    </row>
    <row r="41" spans="1:13" ht="19.5" customHeight="1">
      <c r="A41" s="291"/>
      <c r="B41" s="291"/>
      <c r="C41" s="291"/>
      <c r="D41" s="291"/>
      <c r="E41" s="291"/>
      <c r="F41" s="291"/>
      <c r="G41" s="291"/>
      <c r="H41" s="292"/>
      <c r="I41" s="291"/>
      <c r="J41" s="291"/>
      <c r="K41" s="292"/>
      <c r="L41" s="291"/>
    </row>
  </sheetData>
  <mergeCells count="10">
    <mergeCell ref="A3:A4"/>
    <mergeCell ref="B3:B4"/>
    <mergeCell ref="C3:C4"/>
    <mergeCell ref="D3:D4"/>
    <mergeCell ref="E3:F3"/>
    <mergeCell ref="H3:H4"/>
    <mergeCell ref="I3:J3"/>
    <mergeCell ref="K3:K4"/>
    <mergeCell ref="L3:L4"/>
    <mergeCell ref="G3:G4"/>
  </mergeCells>
  <pageMargins left="0.25" right="0.25" top="0.75" bottom="0.75" header="0.3" footer="0.3"/>
  <pageSetup paperSize="9" scale="68" fitToHeight="0" orientation="landscape" r:id="rId1"/>
  <headerFooter alignWithMargins="0">
    <oddFooter>&amp;C&amp;P</oddFooter>
  </headerFooter>
  <rowBreaks count="4" manualBreakCount="4">
    <brk id="9" max="11" man="1"/>
    <brk id="14" max="11" man="1"/>
    <brk id="20" max="11" man="1"/>
    <brk id="2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Normal="100" zoomScaleSheetLayoutView="55" workbookViewId="0">
      <selection activeCell="H2" sqref="H2"/>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10" width="0" hidden="1" customWidth="1"/>
    <col min="11" max="11" width="40.7109375" customWidth="1"/>
    <col min="12" max="12" width="10.7109375" customWidth="1"/>
    <col min="13" max="13" width="14.28515625" style="398" customWidth="1"/>
  </cols>
  <sheetData>
    <row r="1" spans="1:15" s="193" customFormat="1" ht="15" customHeight="1">
      <c r="M1" s="398"/>
    </row>
    <row r="2" spans="1:15" s="193" customFormat="1" ht="15" customHeight="1">
      <c r="A2" s="212" t="s">
        <v>443</v>
      </c>
      <c r="B2" s="214"/>
      <c r="C2" s="214"/>
      <c r="D2" s="214"/>
      <c r="E2" s="214"/>
      <c r="F2" s="212" t="s">
        <v>904</v>
      </c>
      <c r="M2" s="398"/>
    </row>
    <row r="3" spans="1:15" ht="39.950000000000003" customHeight="1">
      <c r="A3" s="716" t="s">
        <v>1</v>
      </c>
      <c r="B3" s="716" t="s">
        <v>2</v>
      </c>
      <c r="C3" s="716" t="s">
        <v>3</v>
      </c>
      <c r="D3" s="716" t="s">
        <v>62</v>
      </c>
      <c r="E3" s="716" t="s">
        <v>4</v>
      </c>
      <c r="F3" s="716"/>
      <c r="G3" s="740" t="s">
        <v>5</v>
      </c>
      <c r="H3" s="739" t="s">
        <v>6</v>
      </c>
      <c r="I3" s="739" t="s">
        <v>7</v>
      </c>
      <c r="J3" s="739"/>
      <c r="K3" s="739" t="s">
        <v>8</v>
      </c>
      <c r="L3" s="739" t="s">
        <v>9</v>
      </c>
      <c r="M3" s="424"/>
    </row>
    <row r="4" spans="1:15" ht="39.950000000000003" customHeight="1">
      <c r="A4" s="716"/>
      <c r="B4" s="716"/>
      <c r="C4" s="716"/>
      <c r="D4" s="716"/>
      <c r="E4" s="485" t="s">
        <v>10</v>
      </c>
      <c r="F4" s="485" t="s">
        <v>11</v>
      </c>
      <c r="G4" s="741"/>
      <c r="H4" s="739"/>
      <c r="I4" s="531" t="s">
        <v>12</v>
      </c>
      <c r="J4" s="531" t="s">
        <v>13</v>
      </c>
      <c r="K4" s="739"/>
      <c r="L4" s="739"/>
      <c r="M4" s="424"/>
    </row>
    <row r="5" spans="1:15">
      <c r="A5" s="490">
        <v>1</v>
      </c>
      <c r="B5" s="490">
        <v>2</v>
      </c>
      <c r="C5" s="491" t="s">
        <v>14</v>
      </c>
      <c r="D5" s="490">
        <v>4</v>
      </c>
      <c r="E5" s="490">
        <v>5</v>
      </c>
      <c r="F5" s="490">
        <v>6</v>
      </c>
      <c r="G5" s="532">
        <v>7</v>
      </c>
      <c r="H5" s="533">
        <v>8</v>
      </c>
      <c r="I5" s="533">
        <v>9</v>
      </c>
      <c r="J5" s="533">
        <v>10</v>
      </c>
      <c r="K5" s="533">
        <v>9</v>
      </c>
      <c r="L5" s="533">
        <v>10</v>
      </c>
    </row>
    <row r="6" spans="1:15">
      <c r="A6" s="3" t="s">
        <v>444</v>
      </c>
      <c r="B6" s="8" t="s">
        <v>717</v>
      </c>
      <c r="C6" s="4"/>
      <c r="D6" s="5"/>
      <c r="E6" s="6"/>
      <c r="F6" s="6"/>
      <c r="G6" s="6"/>
      <c r="H6" s="7"/>
      <c r="I6" s="7"/>
      <c r="J6" s="7"/>
      <c r="K6" s="7"/>
      <c r="L6" s="7"/>
    </row>
    <row r="7" spans="1:15">
      <c r="A7" s="15" t="s">
        <v>445</v>
      </c>
      <c r="B7" s="16" t="s">
        <v>716</v>
      </c>
      <c r="C7" s="16"/>
      <c r="D7" s="15"/>
      <c r="E7" s="301"/>
      <c r="F7" s="301"/>
      <c r="G7" s="301"/>
      <c r="H7" s="19"/>
      <c r="I7" s="19"/>
      <c r="J7" s="19"/>
      <c r="K7" s="10"/>
      <c r="L7" s="10"/>
    </row>
    <row r="8" spans="1:15" ht="123.75">
      <c r="A8" s="444" t="s">
        <v>446</v>
      </c>
      <c r="B8" s="445" t="s">
        <v>447</v>
      </c>
      <c r="C8" s="445" t="s">
        <v>642</v>
      </c>
      <c r="D8" s="444" t="s">
        <v>29</v>
      </c>
      <c r="E8" s="534" t="s">
        <v>293</v>
      </c>
      <c r="F8" s="444" t="s">
        <v>448</v>
      </c>
      <c r="G8" s="535" t="s">
        <v>745</v>
      </c>
      <c r="H8" s="456" t="s">
        <v>1237</v>
      </c>
      <c r="I8" s="536"/>
      <c r="J8" s="536"/>
      <c r="K8" s="456" t="s">
        <v>747</v>
      </c>
      <c r="L8" s="449" t="s">
        <v>236</v>
      </c>
      <c r="M8" s="398">
        <v>1</v>
      </c>
      <c r="O8" s="193"/>
    </row>
    <row r="9" spans="1:15" ht="202.5">
      <c r="A9" s="444" t="s">
        <v>449</v>
      </c>
      <c r="B9" s="445" t="s">
        <v>450</v>
      </c>
      <c r="C9" s="445" t="s">
        <v>731</v>
      </c>
      <c r="D9" s="444" t="s">
        <v>29</v>
      </c>
      <c r="E9" s="534" t="s">
        <v>293</v>
      </c>
      <c r="F9" s="444"/>
      <c r="G9" s="535" t="s">
        <v>745</v>
      </c>
      <c r="H9" s="537" t="s">
        <v>1112</v>
      </c>
      <c r="I9" s="538">
        <v>0</v>
      </c>
      <c r="J9" s="538">
        <v>0</v>
      </c>
      <c r="K9" s="539" t="s">
        <v>1111</v>
      </c>
      <c r="L9" s="450" t="s">
        <v>451</v>
      </c>
      <c r="M9" s="424">
        <v>1</v>
      </c>
    </row>
    <row r="10" spans="1:15" ht="52.5" hidden="1" customHeight="1">
      <c r="A10" s="540" t="s">
        <v>643</v>
      </c>
      <c r="B10" s="541" t="s">
        <v>644</v>
      </c>
      <c r="C10" s="471" t="s">
        <v>645</v>
      </c>
      <c r="D10" s="470" t="s">
        <v>122</v>
      </c>
      <c r="E10" s="470" t="s">
        <v>244</v>
      </c>
      <c r="F10" s="444"/>
      <c r="G10" s="542"/>
      <c r="H10" s="543"/>
      <c r="I10" s="544"/>
      <c r="J10" s="544"/>
      <c r="K10" s="543"/>
      <c r="L10" s="545"/>
      <c r="N10" s="182" t="s">
        <v>651</v>
      </c>
    </row>
    <row r="11" spans="1:15" ht="51.6" hidden="1" customHeight="1">
      <c r="A11" s="540" t="s">
        <v>646</v>
      </c>
      <c r="B11" s="471" t="s">
        <v>647</v>
      </c>
      <c r="C11" s="471" t="s">
        <v>648</v>
      </c>
      <c r="D11" s="470" t="s">
        <v>29</v>
      </c>
      <c r="E11" s="470" t="s">
        <v>244</v>
      </c>
      <c r="F11" s="470" t="s">
        <v>293</v>
      </c>
      <c r="G11" s="546"/>
      <c r="H11" s="547"/>
      <c r="I11" s="548"/>
      <c r="J11" s="548"/>
      <c r="K11" s="549"/>
      <c r="L11" s="550"/>
      <c r="N11" s="182" t="s">
        <v>651</v>
      </c>
    </row>
    <row r="12" spans="1:15" ht="81" customHeight="1">
      <c r="A12" s="551" t="s">
        <v>649</v>
      </c>
      <c r="B12" s="552" t="s">
        <v>650</v>
      </c>
      <c r="C12" s="553" t="s">
        <v>1327</v>
      </c>
      <c r="D12" s="552" t="s">
        <v>122</v>
      </c>
      <c r="E12" s="551" t="s">
        <v>293</v>
      </c>
      <c r="F12" s="554" t="s">
        <v>244</v>
      </c>
      <c r="G12" s="555" t="s">
        <v>745</v>
      </c>
      <c r="H12" s="556" t="s">
        <v>960</v>
      </c>
      <c r="I12" s="557"/>
      <c r="J12" s="557"/>
      <c r="K12" s="558" t="s">
        <v>769</v>
      </c>
      <c r="L12" s="559" t="s">
        <v>294</v>
      </c>
      <c r="M12" s="401">
        <v>1</v>
      </c>
      <c r="N12" s="187"/>
      <c r="O12" s="79"/>
    </row>
    <row r="13" spans="1:15" s="79" customFormat="1" ht="15" customHeight="1">
      <c r="A13" s="325"/>
      <c r="B13" s="326"/>
      <c r="C13" s="327"/>
      <c r="D13" s="326"/>
      <c r="E13" s="332"/>
      <c r="F13" s="12"/>
      <c r="G13" s="12"/>
      <c r="H13" s="328"/>
      <c r="I13" s="329"/>
      <c r="J13" s="329"/>
      <c r="K13" s="330"/>
      <c r="L13" s="331"/>
      <c r="M13" s="401"/>
      <c r="N13" s="187"/>
    </row>
    <row r="14" spans="1:15" s="79" customFormat="1" ht="15" customHeight="1">
      <c r="A14" s="324" t="s">
        <v>1190</v>
      </c>
      <c r="B14" s="316" t="s">
        <v>1189</v>
      </c>
      <c r="C14" s="316"/>
      <c r="D14" s="316"/>
      <c r="E14" s="15"/>
      <c r="F14" s="15"/>
      <c r="G14" s="15"/>
      <c r="H14" s="316"/>
      <c r="I14" s="316"/>
      <c r="J14" s="316"/>
      <c r="K14" s="316"/>
      <c r="L14" s="316"/>
      <c r="M14" s="401"/>
    </row>
    <row r="15" spans="1:15" ht="94.5" hidden="1">
      <c r="A15" s="174" t="s">
        <v>652</v>
      </c>
      <c r="B15" s="175" t="s">
        <v>653</v>
      </c>
      <c r="C15" s="175" t="s">
        <v>654</v>
      </c>
      <c r="D15" s="174" t="s">
        <v>655</v>
      </c>
      <c r="E15" s="173" t="s">
        <v>244</v>
      </c>
      <c r="F15" s="173"/>
      <c r="G15" s="163"/>
      <c r="H15" s="117"/>
      <c r="I15" s="118"/>
      <c r="J15" s="118"/>
      <c r="K15" s="117"/>
      <c r="L15" s="117"/>
      <c r="N15" s="182" t="s">
        <v>651</v>
      </c>
    </row>
    <row r="16" spans="1:15" ht="63" hidden="1">
      <c r="A16" s="174" t="s">
        <v>656</v>
      </c>
      <c r="B16" s="174" t="s">
        <v>657</v>
      </c>
      <c r="C16" s="174" t="s">
        <v>658</v>
      </c>
      <c r="D16" s="174" t="s">
        <v>29</v>
      </c>
      <c r="E16" s="173" t="s">
        <v>659</v>
      </c>
      <c r="F16" s="173" t="s">
        <v>1024</v>
      </c>
      <c r="G16" s="163"/>
      <c r="H16" s="117"/>
      <c r="I16" s="118"/>
      <c r="J16" s="118"/>
      <c r="K16" s="117"/>
      <c r="L16" s="117"/>
      <c r="N16" s="182" t="s">
        <v>651</v>
      </c>
    </row>
    <row r="17" spans="1:14" ht="73.5" hidden="1">
      <c r="A17" s="62" t="s">
        <v>660</v>
      </c>
      <c r="B17" s="62" t="s">
        <v>661</v>
      </c>
      <c r="C17" s="174" t="s">
        <v>662</v>
      </c>
      <c r="D17" s="62" t="s">
        <v>122</v>
      </c>
      <c r="E17" s="173" t="s">
        <v>244</v>
      </c>
      <c r="F17" s="173" t="s">
        <v>663</v>
      </c>
      <c r="G17" s="163"/>
      <c r="H17" s="117"/>
      <c r="I17" s="118"/>
      <c r="J17" s="118"/>
      <c r="K17" s="116"/>
      <c r="L17" s="117"/>
      <c r="N17" s="182" t="s">
        <v>651</v>
      </c>
    </row>
    <row r="18" spans="1:14" ht="52.5" hidden="1">
      <c r="A18" s="162" t="s">
        <v>664</v>
      </c>
      <c r="B18" s="171" t="s">
        <v>665</v>
      </c>
      <c r="C18" s="171" t="s">
        <v>666</v>
      </c>
      <c r="D18" s="162" t="s">
        <v>29</v>
      </c>
      <c r="E18" s="162" t="s">
        <v>244</v>
      </c>
      <c r="F18" s="162"/>
      <c r="G18" s="333"/>
      <c r="H18" s="176"/>
      <c r="I18" s="177"/>
      <c r="J18" s="177"/>
      <c r="K18" s="176"/>
      <c r="L18" s="176"/>
      <c r="N18" s="182" t="s">
        <v>651</v>
      </c>
    </row>
    <row r="19" spans="1:14" ht="131.25" customHeight="1">
      <c r="A19" s="560" t="s">
        <v>667</v>
      </c>
      <c r="B19" s="481" t="s">
        <v>668</v>
      </c>
      <c r="C19" s="481" t="s">
        <v>1107</v>
      </c>
      <c r="D19" s="481" t="s">
        <v>29</v>
      </c>
      <c r="E19" s="560" t="s">
        <v>52</v>
      </c>
      <c r="F19" s="560"/>
      <c r="G19" s="561" t="s">
        <v>745</v>
      </c>
      <c r="H19" s="562" t="s">
        <v>1108</v>
      </c>
      <c r="I19" s="562" t="s">
        <v>1109</v>
      </c>
      <c r="J19" s="562" t="s">
        <v>186</v>
      </c>
      <c r="K19" s="462" t="s">
        <v>1110</v>
      </c>
      <c r="L19" s="480" t="s">
        <v>186</v>
      </c>
      <c r="M19" s="424">
        <v>1</v>
      </c>
      <c r="N19" s="182"/>
    </row>
    <row r="20" spans="1:14" ht="150" customHeight="1">
      <c r="A20" s="470" t="s">
        <v>669</v>
      </c>
      <c r="B20" s="475" t="s">
        <v>670</v>
      </c>
      <c r="C20" s="475" t="s">
        <v>673</v>
      </c>
      <c r="D20" s="563" t="s">
        <v>29</v>
      </c>
      <c r="E20" s="470" t="s">
        <v>242</v>
      </c>
      <c r="F20" s="470"/>
      <c r="G20" s="535" t="s">
        <v>745</v>
      </c>
      <c r="H20" s="449" t="s">
        <v>1127</v>
      </c>
      <c r="I20" s="452">
        <v>0</v>
      </c>
      <c r="J20" s="452">
        <v>0</v>
      </c>
      <c r="K20" s="564" t="s">
        <v>1334</v>
      </c>
      <c r="L20" s="565" t="s">
        <v>236</v>
      </c>
      <c r="M20" s="424">
        <v>1</v>
      </c>
      <c r="N20" s="182"/>
    </row>
    <row r="21" spans="1:14" ht="63" hidden="1" customHeight="1">
      <c r="A21" s="171" t="s">
        <v>671</v>
      </c>
      <c r="B21" s="172" t="s">
        <v>672</v>
      </c>
      <c r="C21" s="172" t="s">
        <v>674</v>
      </c>
      <c r="D21" s="172" t="s">
        <v>122</v>
      </c>
      <c r="E21" s="172" t="s">
        <v>244</v>
      </c>
      <c r="F21" s="171"/>
      <c r="G21" s="178"/>
      <c r="H21" s="179"/>
      <c r="I21" s="180"/>
      <c r="J21" s="180"/>
      <c r="K21" s="179"/>
      <c r="L21" s="181"/>
      <c r="M21" s="425"/>
      <c r="N21" s="182" t="s">
        <v>651</v>
      </c>
    </row>
    <row r="22" spans="1:14">
      <c r="B22" s="79"/>
      <c r="C22" s="80"/>
      <c r="D22" s="80"/>
      <c r="E22" s="80"/>
      <c r="F22" s="80"/>
      <c r="G22" s="80"/>
      <c r="H22" s="80"/>
      <c r="I22" s="80"/>
      <c r="J22" s="80"/>
      <c r="K22" s="80"/>
      <c r="L22" s="80"/>
      <c r="M22" s="425"/>
      <c r="N22" s="78"/>
    </row>
    <row r="23" spans="1:14" s="409" customFormat="1">
      <c r="B23" s="426"/>
      <c r="C23" s="427"/>
      <c r="D23" s="427"/>
      <c r="E23" s="427"/>
      <c r="F23" s="427"/>
      <c r="G23" s="427"/>
      <c r="H23" s="427"/>
      <c r="I23" s="427"/>
      <c r="J23" s="427"/>
      <c r="K23" s="427"/>
      <c r="L23" s="426"/>
      <c r="M23" s="401"/>
    </row>
    <row r="24" spans="1:14" s="409" customFormat="1">
      <c r="D24" s="387">
        <f>+COUNTIF($M:$M,1)</f>
        <v>5</v>
      </c>
      <c r="E24" s="387">
        <f>+COUNTIF($M:$M,2)</f>
        <v>0</v>
      </c>
      <c r="F24" s="387">
        <f>+COUNTIF($M:$M,3)</f>
        <v>0</v>
      </c>
      <c r="G24" s="387">
        <f>+COUNTIF($M:$M,4)</f>
        <v>0</v>
      </c>
      <c r="M24" s="398">
        <v>5</v>
      </c>
    </row>
  </sheetData>
  <mergeCells count="10">
    <mergeCell ref="A3:A4"/>
    <mergeCell ref="B3:B4"/>
    <mergeCell ref="C3:C4"/>
    <mergeCell ref="D3:D4"/>
    <mergeCell ref="E3:F3"/>
    <mergeCell ref="H3:H4"/>
    <mergeCell ref="I3:J3"/>
    <mergeCell ref="K3:K4"/>
    <mergeCell ref="L3:L4"/>
    <mergeCell ref="G3:G4"/>
  </mergeCells>
  <pageMargins left="0.25" right="0.25" top="0.75" bottom="0.75" header="0.3" footer="0.3"/>
  <pageSetup paperSize="9" scale="68" fitToHeight="0" orientation="landscape" r:id="rId1"/>
  <headerFooter>
    <oddFooter>&amp;C&amp;P</oddFooter>
  </headerFooter>
  <rowBreaks count="1" manualBreakCount="1">
    <brk id="1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topLeftCell="A2" zoomScaleNormal="100" zoomScaleSheetLayoutView="40" zoomScalePageLayoutView="70" workbookViewId="0">
      <selection activeCell="A26" sqref="A26"/>
    </sheetView>
  </sheetViews>
  <sheetFormatPr defaultColWidth="9.140625" defaultRowHeight="15"/>
  <cols>
    <col min="1" max="1" width="8.7109375" style="193" customWidth="1"/>
    <col min="2" max="2" width="14.7109375" style="193" customWidth="1"/>
    <col min="3" max="3" width="38.7109375" style="193" customWidth="1"/>
    <col min="4" max="4" width="8.7109375" style="193" customWidth="1"/>
    <col min="5" max="6" width="15.7109375" style="193" customWidth="1"/>
    <col min="7" max="7" width="12.7109375" style="193" customWidth="1"/>
    <col min="8" max="8" width="40.7109375" style="193" customWidth="1"/>
    <col min="9" max="10" width="0" style="193" hidden="1" customWidth="1"/>
    <col min="11" max="11" width="40.7109375" style="193" customWidth="1"/>
    <col min="12" max="12" width="10.7109375" style="193" customWidth="1"/>
    <col min="13" max="13" width="11.85546875" style="398" customWidth="1"/>
    <col min="14" max="16384" width="9.140625" style="193"/>
  </cols>
  <sheetData>
    <row r="1" spans="1:15" ht="15" customHeight="1"/>
    <row r="2" spans="1:15" s="200" customFormat="1" ht="15" customHeight="1">
      <c r="A2" s="201" t="s">
        <v>1192</v>
      </c>
      <c r="B2" s="215"/>
      <c r="C2" s="215"/>
      <c r="D2" s="215"/>
      <c r="E2" s="215"/>
      <c r="F2" s="201" t="s">
        <v>904</v>
      </c>
      <c r="G2" s="216"/>
      <c r="H2" s="170"/>
      <c r="I2" s="170"/>
      <c r="J2" s="170"/>
      <c r="K2" s="170"/>
      <c r="L2" s="170"/>
      <c r="M2" s="403"/>
      <c r="N2" s="210"/>
      <c r="O2" s="210"/>
    </row>
    <row r="3" spans="1:15" s="217" customFormat="1" ht="39.950000000000003" customHeight="1">
      <c r="A3" s="738" t="s">
        <v>1</v>
      </c>
      <c r="B3" s="738" t="s">
        <v>2</v>
      </c>
      <c r="C3" s="738" t="s">
        <v>3</v>
      </c>
      <c r="D3" s="738" t="s">
        <v>62</v>
      </c>
      <c r="E3" s="738" t="s">
        <v>4</v>
      </c>
      <c r="F3" s="738"/>
      <c r="G3" s="742" t="s">
        <v>5</v>
      </c>
      <c r="H3" s="736" t="s">
        <v>6</v>
      </c>
      <c r="I3" s="736" t="s">
        <v>7</v>
      </c>
      <c r="J3" s="736"/>
      <c r="K3" s="736" t="s">
        <v>8</v>
      </c>
      <c r="L3" s="736" t="s">
        <v>9</v>
      </c>
      <c r="M3" s="410"/>
      <c r="N3" s="100"/>
      <c r="O3" s="100"/>
    </row>
    <row r="4" spans="1:15" s="217" customFormat="1" ht="39.950000000000003" customHeight="1">
      <c r="A4" s="738"/>
      <c r="B4" s="738"/>
      <c r="C4" s="738"/>
      <c r="D4" s="738"/>
      <c r="E4" s="439" t="s">
        <v>10</v>
      </c>
      <c r="F4" s="439" t="s">
        <v>11</v>
      </c>
      <c r="G4" s="743"/>
      <c r="H4" s="736"/>
      <c r="I4" s="440" t="s">
        <v>12</v>
      </c>
      <c r="J4" s="440" t="s">
        <v>13</v>
      </c>
      <c r="K4" s="736"/>
      <c r="L4" s="736"/>
      <c r="M4" s="410"/>
      <c r="N4" s="100"/>
      <c r="O4" s="100"/>
    </row>
    <row r="5" spans="1:15" ht="15" customHeight="1">
      <c r="A5" s="213">
        <v>1</v>
      </c>
      <c r="B5" s="213">
        <v>2</v>
      </c>
      <c r="C5" s="130" t="s">
        <v>14</v>
      </c>
      <c r="D5" s="213">
        <v>4</v>
      </c>
      <c r="E5" s="213">
        <v>5</v>
      </c>
      <c r="F5" s="213">
        <v>6</v>
      </c>
      <c r="G5" s="213">
        <v>7</v>
      </c>
      <c r="H5" s="144">
        <v>8</v>
      </c>
      <c r="I5" s="144">
        <v>9</v>
      </c>
      <c r="J5" s="144">
        <v>10</v>
      </c>
      <c r="K5" s="144">
        <v>9</v>
      </c>
      <c r="L5" s="144">
        <v>10</v>
      </c>
      <c r="M5" s="396"/>
      <c r="N5" s="83"/>
      <c r="O5" s="83"/>
    </row>
    <row r="6" spans="1:15" ht="15" customHeight="1">
      <c r="A6" s="3" t="s">
        <v>245</v>
      </c>
      <c r="B6" s="8" t="s">
        <v>1019</v>
      </c>
      <c r="C6" s="4"/>
      <c r="D6" s="64"/>
      <c r="E6" s="65"/>
      <c r="F6" s="65"/>
      <c r="G6" s="65"/>
      <c r="H6" s="66"/>
      <c r="I6" s="66"/>
      <c r="J6" s="66"/>
      <c r="K6" s="66"/>
      <c r="L6" s="66"/>
      <c r="M6" s="396"/>
      <c r="N6" s="83"/>
      <c r="O6" s="83"/>
    </row>
    <row r="7" spans="1:15" ht="15" customHeight="1">
      <c r="A7" s="15" t="s">
        <v>246</v>
      </c>
      <c r="B7" s="67" t="s">
        <v>1020</v>
      </c>
      <c r="C7" s="67"/>
      <c r="D7" s="68"/>
      <c r="E7" s="69"/>
      <c r="F7" s="69"/>
      <c r="G7" s="69"/>
      <c r="H7" s="70"/>
      <c r="I7" s="70"/>
      <c r="J7" s="70"/>
      <c r="K7" s="61"/>
      <c r="L7" s="61"/>
      <c r="M7" s="396"/>
      <c r="N7" s="83"/>
      <c r="O7" s="83"/>
    </row>
    <row r="8" spans="1:15" ht="180">
      <c r="A8" s="444" t="s">
        <v>247</v>
      </c>
      <c r="B8" s="445" t="s">
        <v>248</v>
      </c>
      <c r="C8" s="445" t="s">
        <v>1187</v>
      </c>
      <c r="D8" s="444" t="s">
        <v>29</v>
      </c>
      <c r="E8" s="444" t="s">
        <v>1021</v>
      </c>
      <c r="F8" s="444"/>
      <c r="G8" s="444" t="s">
        <v>745</v>
      </c>
      <c r="H8" s="446" t="s">
        <v>1306</v>
      </c>
      <c r="I8" s="447">
        <v>468.2</v>
      </c>
      <c r="J8" s="447">
        <v>468.2</v>
      </c>
      <c r="K8" s="448" t="s">
        <v>1320</v>
      </c>
      <c r="L8" s="449" t="s">
        <v>249</v>
      </c>
      <c r="M8" s="428">
        <v>1</v>
      </c>
      <c r="N8" s="186"/>
      <c r="O8" s="83"/>
    </row>
    <row r="9" spans="1:15" ht="104.25" customHeight="1">
      <c r="A9" s="444" t="s">
        <v>250</v>
      </c>
      <c r="B9" s="445" t="s">
        <v>251</v>
      </c>
      <c r="C9" s="445" t="s">
        <v>1191</v>
      </c>
      <c r="D9" s="444" t="s">
        <v>29</v>
      </c>
      <c r="E9" s="444" t="s">
        <v>1021</v>
      </c>
      <c r="F9" s="444"/>
      <c r="G9" s="444" t="s">
        <v>745</v>
      </c>
      <c r="H9" s="450" t="s">
        <v>1175</v>
      </c>
      <c r="I9" s="114" t="s">
        <v>21</v>
      </c>
      <c r="J9" s="114" t="s">
        <v>21</v>
      </c>
      <c r="K9" s="451" t="s">
        <v>1176</v>
      </c>
      <c r="L9" s="449" t="s">
        <v>249</v>
      </c>
      <c r="M9" s="429">
        <v>1</v>
      </c>
      <c r="N9" s="186"/>
      <c r="O9" s="83"/>
    </row>
    <row r="10" spans="1:15" ht="101.25">
      <c r="A10" s="444" t="s">
        <v>252</v>
      </c>
      <c r="B10" s="445" t="s">
        <v>253</v>
      </c>
      <c r="C10" s="445" t="s">
        <v>254</v>
      </c>
      <c r="D10" s="444" t="s">
        <v>29</v>
      </c>
      <c r="E10" s="444" t="s">
        <v>1021</v>
      </c>
      <c r="F10" s="444"/>
      <c r="G10" s="444" t="s">
        <v>745</v>
      </c>
      <c r="H10" s="450" t="s">
        <v>721</v>
      </c>
      <c r="I10" s="114" t="s">
        <v>21</v>
      </c>
      <c r="J10" s="114" t="s">
        <v>21</v>
      </c>
      <c r="K10" s="445" t="s">
        <v>1174</v>
      </c>
      <c r="L10" s="449" t="s">
        <v>249</v>
      </c>
      <c r="M10" s="396">
        <v>1</v>
      </c>
      <c r="N10" s="186"/>
      <c r="O10" s="83"/>
    </row>
    <row r="11" spans="1:15" ht="71.25" customHeight="1">
      <c r="A11" s="444" t="s">
        <v>255</v>
      </c>
      <c r="B11" s="445" t="s">
        <v>256</v>
      </c>
      <c r="C11" s="445" t="s">
        <v>1238</v>
      </c>
      <c r="D11" s="444" t="s">
        <v>29</v>
      </c>
      <c r="E11" s="444" t="s">
        <v>1021</v>
      </c>
      <c r="F11" s="444" t="s">
        <v>257</v>
      </c>
      <c r="G11" s="444" t="s">
        <v>745</v>
      </c>
      <c r="H11" s="446" t="s">
        <v>1033</v>
      </c>
      <c r="I11" s="452">
        <v>2683.5</v>
      </c>
      <c r="J11" s="452">
        <v>1073</v>
      </c>
      <c r="K11" s="453" t="s">
        <v>1183</v>
      </c>
      <c r="L11" s="449" t="s">
        <v>186</v>
      </c>
      <c r="M11" s="396">
        <v>1</v>
      </c>
      <c r="N11" s="186"/>
      <c r="O11" s="83"/>
    </row>
    <row r="12" spans="1:15" ht="15" customHeight="1">
      <c r="A12" s="18"/>
      <c r="B12" s="242"/>
      <c r="C12" s="242"/>
      <c r="D12" s="18"/>
      <c r="E12" s="18"/>
      <c r="F12" s="18"/>
      <c r="G12" s="18"/>
      <c r="H12" s="66"/>
      <c r="I12" s="20"/>
      <c r="J12" s="20"/>
      <c r="K12" s="66"/>
      <c r="L12" s="66"/>
      <c r="M12" s="396"/>
      <c r="N12" s="83"/>
      <c r="O12" s="83"/>
    </row>
    <row r="13" spans="1:15" ht="15" customHeight="1">
      <c r="A13" s="15" t="s">
        <v>258</v>
      </c>
      <c r="B13" s="67" t="s">
        <v>1022</v>
      </c>
      <c r="C13" s="67"/>
      <c r="D13" s="68"/>
      <c r="E13" s="68"/>
      <c r="F13" s="68"/>
      <c r="G13" s="59"/>
      <c r="H13" s="61"/>
      <c r="I13" s="88"/>
      <c r="J13" s="88"/>
      <c r="K13" s="61"/>
      <c r="L13" s="61"/>
      <c r="M13" s="396"/>
      <c r="N13" s="83"/>
      <c r="O13" s="83"/>
    </row>
    <row r="14" spans="1:15" ht="123.75">
      <c r="A14" s="444" t="s">
        <v>259</v>
      </c>
      <c r="B14" s="445" t="s">
        <v>260</v>
      </c>
      <c r="C14" s="445" t="s">
        <v>261</v>
      </c>
      <c r="D14" s="444" t="s">
        <v>29</v>
      </c>
      <c r="E14" s="444" t="s">
        <v>1021</v>
      </c>
      <c r="F14" s="444"/>
      <c r="G14" s="444" t="s">
        <v>745</v>
      </c>
      <c r="H14" s="454" t="s">
        <v>709</v>
      </c>
      <c r="I14" s="455">
        <v>30</v>
      </c>
      <c r="J14" s="455">
        <v>30</v>
      </c>
      <c r="K14" s="456" t="s">
        <v>1170</v>
      </c>
      <c r="L14" s="454" t="s">
        <v>732</v>
      </c>
      <c r="M14" s="396">
        <v>1</v>
      </c>
      <c r="N14" s="186"/>
      <c r="O14" s="83"/>
    </row>
    <row r="15" spans="1:15" ht="112.5">
      <c r="A15" s="444" t="s">
        <v>262</v>
      </c>
      <c r="B15" s="445" t="s">
        <v>263</v>
      </c>
      <c r="C15" s="445" t="s">
        <v>264</v>
      </c>
      <c r="D15" s="444" t="s">
        <v>29</v>
      </c>
      <c r="E15" s="444" t="s">
        <v>1021</v>
      </c>
      <c r="F15" s="444"/>
      <c r="G15" s="444" t="s">
        <v>745</v>
      </c>
      <c r="H15" s="454" t="s">
        <v>1173</v>
      </c>
      <c r="I15" s="455">
        <v>40.700000000000003</v>
      </c>
      <c r="J15" s="455">
        <v>40.700000000000003</v>
      </c>
      <c r="K15" s="454" t="s">
        <v>1240</v>
      </c>
      <c r="L15" s="454" t="s">
        <v>732</v>
      </c>
      <c r="M15" s="396">
        <v>1</v>
      </c>
      <c r="N15" s="186"/>
      <c r="O15" s="83"/>
    </row>
    <row r="16" spans="1:15" ht="180.75" customHeight="1">
      <c r="A16" s="444" t="s">
        <v>265</v>
      </c>
      <c r="B16" s="445" t="s">
        <v>266</v>
      </c>
      <c r="C16" s="445" t="s">
        <v>267</v>
      </c>
      <c r="D16" s="444" t="s">
        <v>29</v>
      </c>
      <c r="E16" s="444" t="s">
        <v>1021</v>
      </c>
      <c r="F16" s="444" t="s">
        <v>1239</v>
      </c>
      <c r="G16" s="444" t="s">
        <v>745</v>
      </c>
      <c r="H16" s="454" t="s">
        <v>1172</v>
      </c>
      <c r="I16" s="455">
        <v>30</v>
      </c>
      <c r="J16" s="455">
        <v>30</v>
      </c>
      <c r="K16" s="454" t="s">
        <v>1171</v>
      </c>
      <c r="L16" s="454" t="s">
        <v>732</v>
      </c>
      <c r="M16" s="396">
        <v>1</v>
      </c>
      <c r="N16" s="186"/>
      <c r="O16" s="83"/>
    </row>
    <row r="17" spans="1:15">
      <c r="A17" s="5"/>
      <c r="B17" s="65"/>
      <c r="C17" s="65"/>
      <c r="D17" s="64"/>
      <c r="E17" s="64"/>
      <c r="F17" s="64"/>
      <c r="G17" s="64"/>
      <c r="H17" s="37"/>
      <c r="I17" s="192">
        <f>+SUM(I14:I16)</f>
        <v>100.7</v>
      </c>
      <c r="J17" s="192">
        <f>+SUM(J14:J16)</f>
        <v>100.7</v>
      </c>
      <c r="K17" s="66"/>
      <c r="L17" s="66"/>
      <c r="M17" s="396"/>
      <c r="N17" s="83"/>
      <c r="O17" s="83"/>
    </row>
    <row r="18" spans="1:15">
      <c r="A18" s="15" t="s">
        <v>268</v>
      </c>
      <c r="B18" s="67" t="s">
        <v>269</v>
      </c>
      <c r="C18" s="67"/>
      <c r="D18" s="67"/>
      <c r="E18" s="68"/>
      <c r="F18" s="68"/>
      <c r="G18" s="68"/>
      <c r="H18" s="70"/>
      <c r="I18" s="88"/>
      <c r="J18" s="88"/>
      <c r="K18" s="61"/>
      <c r="L18" s="61"/>
      <c r="M18" s="396"/>
      <c r="N18" s="83"/>
      <c r="O18" s="83"/>
    </row>
    <row r="19" spans="1:15" ht="55.5" customHeight="1">
      <c r="A19" s="457" t="s">
        <v>270</v>
      </c>
      <c r="B19" s="458" t="s">
        <v>271</v>
      </c>
      <c r="C19" s="458" t="s">
        <v>272</v>
      </c>
      <c r="D19" s="457" t="s">
        <v>122</v>
      </c>
      <c r="E19" s="459" t="s">
        <v>242</v>
      </c>
      <c r="F19" s="459" t="s">
        <v>1021</v>
      </c>
      <c r="G19" s="444" t="s">
        <v>745</v>
      </c>
      <c r="H19" s="460" t="s">
        <v>1184</v>
      </c>
      <c r="I19" s="447"/>
      <c r="J19" s="447"/>
      <c r="K19" s="461" t="s">
        <v>1131</v>
      </c>
      <c r="L19" s="462" t="s">
        <v>273</v>
      </c>
      <c r="M19" s="396">
        <v>1</v>
      </c>
      <c r="N19" s="184"/>
      <c r="O19" s="83"/>
    </row>
    <row r="20" spans="1:15" ht="57" customHeight="1">
      <c r="A20" s="444" t="s">
        <v>274</v>
      </c>
      <c r="B20" s="445" t="s">
        <v>275</v>
      </c>
      <c r="C20" s="445" t="s">
        <v>276</v>
      </c>
      <c r="D20" s="444" t="s">
        <v>29</v>
      </c>
      <c r="E20" s="444" t="s">
        <v>242</v>
      </c>
      <c r="F20" s="444" t="s">
        <v>1021</v>
      </c>
      <c r="G20" s="444" t="s">
        <v>745</v>
      </c>
      <c r="H20" s="460" t="s">
        <v>1130</v>
      </c>
      <c r="I20" s="447"/>
      <c r="J20" s="447"/>
      <c r="K20" s="449" t="s">
        <v>1132</v>
      </c>
      <c r="L20" s="462" t="s">
        <v>273</v>
      </c>
      <c r="M20" s="396">
        <v>1</v>
      </c>
      <c r="N20" s="184"/>
      <c r="O20" s="83"/>
    </row>
    <row r="21" spans="1:15">
      <c r="A21" s="3"/>
      <c r="B21" s="8"/>
      <c r="C21" s="246"/>
      <c r="D21" s="18"/>
      <c r="E21" s="18"/>
      <c r="F21" s="18"/>
      <c r="G21" s="18"/>
      <c r="H21" s="310"/>
      <c r="I21" s="191">
        <f>SUM(I19:I20)</f>
        <v>0</v>
      </c>
      <c r="J21" s="191">
        <f>SUM(J19:J20)</f>
        <v>0</v>
      </c>
      <c r="K21" s="310"/>
      <c r="L21" s="310"/>
      <c r="M21" s="396"/>
      <c r="N21" s="83"/>
      <c r="O21" s="83"/>
    </row>
    <row r="22" spans="1:15">
      <c r="A22" s="3" t="s">
        <v>277</v>
      </c>
      <c r="B22" s="8" t="s">
        <v>1023</v>
      </c>
      <c r="C22" s="246"/>
      <c r="D22" s="18"/>
      <c r="E22" s="18"/>
      <c r="F22" s="18"/>
      <c r="G22" s="18"/>
      <c r="H22" s="310"/>
      <c r="I22" s="334"/>
      <c r="J22" s="334"/>
      <c r="K22" s="310"/>
      <c r="L22" s="310"/>
      <c r="M22" s="396"/>
      <c r="N22" s="83"/>
      <c r="O22" s="83"/>
    </row>
    <row r="23" spans="1:15" ht="130.5" customHeight="1">
      <c r="A23" s="444" t="s">
        <v>278</v>
      </c>
      <c r="B23" s="445" t="s">
        <v>279</v>
      </c>
      <c r="C23" s="463" t="s">
        <v>280</v>
      </c>
      <c r="D23" s="464" t="s">
        <v>152</v>
      </c>
      <c r="E23" s="444" t="s">
        <v>1021</v>
      </c>
      <c r="F23" s="464"/>
      <c r="G23" s="444" t="s">
        <v>756</v>
      </c>
      <c r="H23" s="450" t="s">
        <v>41</v>
      </c>
      <c r="I23" s="447">
        <v>0</v>
      </c>
      <c r="J23" s="447">
        <v>0</v>
      </c>
      <c r="K23" s="465" t="s">
        <v>770</v>
      </c>
      <c r="L23" s="449" t="s">
        <v>69</v>
      </c>
      <c r="M23" s="396">
        <v>3</v>
      </c>
      <c r="N23" s="186"/>
      <c r="O23" s="83"/>
    </row>
    <row r="24" spans="1:15" ht="112.5">
      <c r="A24" s="444" t="s">
        <v>281</v>
      </c>
      <c r="B24" s="445" t="s">
        <v>282</v>
      </c>
      <c r="C24" s="463" t="s">
        <v>283</v>
      </c>
      <c r="D24" s="464" t="s">
        <v>152</v>
      </c>
      <c r="E24" s="464" t="s">
        <v>1035</v>
      </c>
      <c r="F24" s="464"/>
      <c r="G24" s="444" t="s">
        <v>756</v>
      </c>
      <c r="H24" s="450" t="s">
        <v>41</v>
      </c>
      <c r="I24" s="447">
        <v>0</v>
      </c>
      <c r="J24" s="447">
        <v>0</v>
      </c>
      <c r="K24" s="465" t="s">
        <v>771</v>
      </c>
      <c r="L24" s="449" t="s">
        <v>69</v>
      </c>
      <c r="M24" s="396">
        <v>3</v>
      </c>
      <c r="N24" s="186"/>
      <c r="O24" s="83"/>
    </row>
    <row r="25" spans="1:15" ht="187.5" customHeight="1">
      <c r="A25" s="444" t="s">
        <v>284</v>
      </c>
      <c r="B25" s="445" t="s">
        <v>285</v>
      </c>
      <c r="C25" s="463" t="s">
        <v>286</v>
      </c>
      <c r="D25" s="464" t="s">
        <v>152</v>
      </c>
      <c r="E25" s="444" t="s">
        <v>1021</v>
      </c>
      <c r="F25" s="464"/>
      <c r="G25" s="444" t="s">
        <v>756</v>
      </c>
      <c r="H25" s="450" t="s">
        <v>41</v>
      </c>
      <c r="I25" s="466">
        <v>15</v>
      </c>
      <c r="J25" s="466">
        <v>15</v>
      </c>
      <c r="K25" s="465" t="s">
        <v>772</v>
      </c>
      <c r="L25" s="449" t="s">
        <v>69</v>
      </c>
      <c r="M25" s="396">
        <v>3</v>
      </c>
      <c r="N25" s="186"/>
      <c r="O25" s="83"/>
    </row>
    <row r="26" spans="1:15">
      <c r="A26" s="83"/>
      <c r="B26" s="83"/>
      <c r="C26" s="83"/>
      <c r="D26" s="83"/>
      <c r="E26" s="83"/>
      <c r="F26" s="83"/>
      <c r="G26" s="83"/>
      <c r="H26" s="102"/>
      <c r="I26" s="103">
        <f>+SUM(I23:I25)</f>
        <v>15</v>
      </c>
      <c r="J26" s="103">
        <f>+SUM(J23:J25)</f>
        <v>15</v>
      </c>
      <c r="K26" s="83"/>
      <c r="L26" s="83"/>
      <c r="M26" s="396"/>
      <c r="N26" s="83"/>
      <c r="O26" s="83"/>
    </row>
    <row r="27" spans="1:15">
      <c r="H27" s="100"/>
      <c r="I27" s="101" t="e">
        <f>SUM(#REF!,I17,I21,I26)</f>
        <v>#REF!</v>
      </c>
      <c r="J27" s="101" t="e">
        <f>SUM(#REF!,J17,J21,J26)</f>
        <v>#REF!</v>
      </c>
    </row>
    <row r="28" spans="1:15" s="409" customFormat="1">
      <c r="D28" s="387">
        <f>+COUNTIF($M:$M,1)</f>
        <v>9</v>
      </c>
      <c r="E28" s="387">
        <f>+COUNTIF($M:$M,2)</f>
        <v>0</v>
      </c>
      <c r="F28" s="387">
        <f>+COUNTIF($M:$M,3)</f>
        <v>3</v>
      </c>
      <c r="G28" s="387">
        <f>+COUNTIF($M:$M,4)</f>
        <v>0</v>
      </c>
      <c r="M28" s="430">
        <v>12</v>
      </c>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12" max="11" man="1"/>
    <brk id="2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zoomScaleSheetLayoutView="100" zoomScalePageLayoutView="55" workbookViewId="0">
      <selection activeCell="A14" sqref="A14"/>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10" width="9.85546875" hidden="1" customWidth="1"/>
    <col min="11" max="11" width="40.7109375" customWidth="1"/>
    <col min="12" max="12" width="10.7109375" customWidth="1"/>
    <col min="13" max="13" width="9.140625" style="398"/>
  </cols>
  <sheetData>
    <row r="1" spans="1:18" s="193" customFormat="1" ht="15" customHeight="1">
      <c r="M1" s="398"/>
    </row>
    <row r="2" spans="1:18" s="210" customFormat="1" ht="15" customHeight="1">
      <c r="A2" s="201" t="s">
        <v>1192</v>
      </c>
      <c r="B2" s="215"/>
      <c r="C2" s="215"/>
      <c r="D2" s="215"/>
      <c r="E2" s="215"/>
      <c r="F2" s="201" t="s">
        <v>904</v>
      </c>
      <c r="G2" s="216"/>
      <c r="H2" s="170"/>
      <c r="I2" s="170"/>
      <c r="J2" s="170"/>
      <c r="K2" s="170"/>
      <c r="L2" s="170"/>
      <c r="M2" s="403"/>
    </row>
    <row r="3" spans="1:18" ht="39.950000000000003" customHeight="1">
      <c r="A3" s="716" t="s">
        <v>1</v>
      </c>
      <c r="B3" s="716" t="s">
        <v>2</v>
      </c>
      <c r="C3" s="716" t="s">
        <v>3</v>
      </c>
      <c r="D3" s="716" t="s">
        <v>62</v>
      </c>
      <c r="E3" s="716" t="s">
        <v>4</v>
      </c>
      <c r="F3" s="716"/>
      <c r="G3" s="734" t="s">
        <v>5</v>
      </c>
      <c r="H3" s="713" t="s">
        <v>6</v>
      </c>
      <c r="I3" s="713" t="s">
        <v>7</v>
      </c>
      <c r="J3" s="713"/>
      <c r="K3" s="713" t="s">
        <v>8</v>
      </c>
      <c r="L3" s="713" t="s">
        <v>9</v>
      </c>
    </row>
    <row r="4" spans="1:18" ht="39.950000000000003" customHeight="1">
      <c r="A4" s="716"/>
      <c r="B4" s="716"/>
      <c r="C4" s="716"/>
      <c r="D4" s="716"/>
      <c r="E4" s="485" t="s">
        <v>10</v>
      </c>
      <c r="F4" s="485" t="s">
        <v>11</v>
      </c>
      <c r="G4" s="735"/>
      <c r="H4" s="713"/>
      <c r="I4" s="486" t="s">
        <v>12</v>
      </c>
      <c r="J4" s="486" t="s">
        <v>13</v>
      </c>
      <c r="K4" s="713"/>
      <c r="L4" s="713"/>
    </row>
    <row r="5" spans="1:18" ht="15" customHeight="1">
      <c r="A5" s="490">
        <v>1</v>
      </c>
      <c r="B5" s="490">
        <v>2</v>
      </c>
      <c r="C5" s="491" t="s">
        <v>14</v>
      </c>
      <c r="D5" s="490">
        <v>4</v>
      </c>
      <c r="E5" s="490">
        <v>5</v>
      </c>
      <c r="F5" s="490">
        <v>6</v>
      </c>
      <c r="G5" s="490">
        <v>7</v>
      </c>
      <c r="H5" s="489">
        <v>8</v>
      </c>
      <c r="I5" s="489">
        <v>9</v>
      </c>
      <c r="J5" s="489">
        <v>10</v>
      </c>
      <c r="K5" s="489">
        <v>9</v>
      </c>
      <c r="L5" s="489">
        <v>10</v>
      </c>
    </row>
    <row r="6" spans="1:18" ht="15" customHeight="1">
      <c r="A6" s="119" t="s">
        <v>287</v>
      </c>
      <c r="B6" s="125" t="s">
        <v>1029</v>
      </c>
      <c r="C6" s="122"/>
      <c r="D6" s="335"/>
      <c r="E6" s="123"/>
      <c r="F6" s="123"/>
      <c r="G6" s="123"/>
      <c r="H6" s="124"/>
      <c r="I6" s="124"/>
      <c r="J6" s="124"/>
      <c r="K6" s="124"/>
      <c r="L6" s="124"/>
    </row>
    <row r="7" spans="1:18" ht="15" customHeight="1">
      <c r="A7" s="120" t="s">
        <v>288</v>
      </c>
      <c r="B7" s="336" t="s">
        <v>289</v>
      </c>
      <c r="C7" s="336"/>
      <c r="D7" s="120"/>
      <c r="E7" s="129"/>
      <c r="F7" s="129"/>
      <c r="G7" s="129"/>
      <c r="H7" s="140"/>
      <c r="I7" s="140"/>
      <c r="J7" s="140"/>
      <c r="K7" s="126"/>
      <c r="L7" s="126"/>
    </row>
    <row r="8" spans="1:18" ht="102" customHeight="1">
      <c r="A8" s="566" t="s">
        <v>290</v>
      </c>
      <c r="B8" s="567" t="s">
        <v>291</v>
      </c>
      <c r="C8" s="567" t="s">
        <v>292</v>
      </c>
      <c r="D8" s="566" t="s">
        <v>29</v>
      </c>
      <c r="E8" s="566" t="s">
        <v>293</v>
      </c>
      <c r="F8" s="566" t="s">
        <v>242</v>
      </c>
      <c r="G8" s="568" t="s">
        <v>745</v>
      </c>
      <c r="H8" s="569" t="s">
        <v>1122</v>
      </c>
      <c r="I8" s="570">
        <v>0</v>
      </c>
      <c r="J8" s="570">
        <v>0</v>
      </c>
      <c r="K8" s="571" t="s">
        <v>773</v>
      </c>
      <c r="L8" s="572" t="s">
        <v>294</v>
      </c>
      <c r="M8" s="398">
        <v>1</v>
      </c>
    </row>
    <row r="9" spans="1:18" ht="50.25" customHeight="1">
      <c r="A9" s="566" t="s">
        <v>295</v>
      </c>
      <c r="B9" s="567" t="s">
        <v>296</v>
      </c>
      <c r="C9" s="567" t="s">
        <v>297</v>
      </c>
      <c r="D9" s="566" t="s">
        <v>298</v>
      </c>
      <c r="E9" s="566" t="s">
        <v>293</v>
      </c>
      <c r="F9" s="566"/>
      <c r="G9" s="568" t="s">
        <v>756</v>
      </c>
      <c r="H9" s="573" t="s">
        <v>1242</v>
      </c>
      <c r="I9" s="574">
        <v>0</v>
      </c>
      <c r="J9" s="574">
        <v>0</v>
      </c>
      <c r="K9" s="571" t="s">
        <v>774</v>
      </c>
      <c r="L9" s="575" t="s">
        <v>294</v>
      </c>
      <c r="M9" s="398">
        <v>3</v>
      </c>
    </row>
    <row r="10" spans="1:18" ht="171.75" customHeight="1">
      <c r="A10" s="566" t="s">
        <v>299</v>
      </c>
      <c r="B10" s="567" t="s">
        <v>300</v>
      </c>
      <c r="C10" s="567" t="s">
        <v>301</v>
      </c>
      <c r="D10" s="566" t="s">
        <v>122</v>
      </c>
      <c r="E10" s="566" t="s">
        <v>293</v>
      </c>
      <c r="F10" s="566"/>
      <c r="G10" s="568" t="s">
        <v>756</v>
      </c>
      <c r="H10" s="573" t="s">
        <v>1242</v>
      </c>
      <c r="I10" s="574">
        <v>0</v>
      </c>
      <c r="J10" s="574">
        <v>0</v>
      </c>
      <c r="K10" s="571" t="s">
        <v>775</v>
      </c>
      <c r="L10" s="575" t="s">
        <v>294</v>
      </c>
      <c r="M10" s="398">
        <v>3</v>
      </c>
    </row>
    <row r="11" spans="1:18" ht="208.5" customHeight="1">
      <c r="A11" s="444" t="s">
        <v>302</v>
      </c>
      <c r="B11" s="445" t="s">
        <v>303</v>
      </c>
      <c r="C11" s="445" t="s">
        <v>304</v>
      </c>
      <c r="D11" s="444" t="s">
        <v>29</v>
      </c>
      <c r="E11" s="444" t="s">
        <v>1073</v>
      </c>
      <c r="F11" s="444" t="s">
        <v>293</v>
      </c>
      <c r="G11" s="576" t="s">
        <v>745</v>
      </c>
      <c r="H11" s="577" t="s">
        <v>1164</v>
      </c>
      <c r="I11" s="455">
        <v>0</v>
      </c>
      <c r="J11" s="455">
        <v>0</v>
      </c>
      <c r="K11" s="577" t="s">
        <v>1126</v>
      </c>
      <c r="L11" s="462" t="s">
        <v>305</v>
      </c>
      <c r="M11" s="401">
        <v>1</v>
      </c>
      <c r="N11" s="297"/>
      <c r="O11" s="266"/>
      <c r="P11" s="266"/>
      <c r="Q11" s="266"/>
      <c r="R11" s="266"/>
    </row>
    <row r="12" spans="1:18">
      <c r="A12" s="18"/>
      <c r="B12" s="14"/>
      <c r="C12" s="14"/>
      <c r="D12" s="18"/>
      <c r="E12" s="18"/>
      <c r="F12" s="18"/>
      <c r="G12" s="18"/>
      <c r="H12" s="37"/>
      <c r="I12" s="63">
        <f>SUM(I8:I11)</f>
        <v>0</v>
      </c>
      <c r="J12" s="63">
        <f>SUM(J8:J11)</f>
        <v>0</v>
      </c>
      <c r="K12" s="37"/>
      <c r="L12" s="37"/>
    </row>
    <row r="13" spans="1:18">
      <c r="A13" s="15" t="s">
        <v>306</v>
      </c>
      <c r="B13" s="67" t="s">
        <v>307</v>
      </c>
      <c r="C13" s="67"/>
      <c r="D13" s="68"/>
      <c r="E13" s="68"/>
      <c r="F13" s="68"/>
      <c r="G13" s="59"/>
      <c r="H13" s="61"/>
      <c r="I13" s="71"/>
      <c r="J13" s="71"/>
      <c r="K13" s="61"/>
      <c r="L13" s="61"/>
    </row>
    <row r="14" spans="1:18" ht="118.5" customHeight="1">
      <c r="A14" s="444" t="s">
        <v>308</v>
      </c>
      <c r="B14" s="445" t="s">
        <v>309</v>
      </c>
      <c r="C14" s="445" t="s">
        <v>310</v>
      </c>
      <c r="D14" s="444" t="s">
        <v>29</v>
      </c>
      <c r="E14" s="444" t="s">
        <v>1035</v>
      </c>
      <c r="F14" s="444" t="s">
        <v>311</v>
      </c>
      <c r="G14" s="576" t="s">
        <v>745</v>
      </c>
      <c r="H14" s="578" t="s">
        <v>710</v>
      </c>
      <c r="I14" s="578" t="s">
        <v>1038</v>
      </c>
      <c r="J14" s="578" t="s">
        <v>710</v>
      </c>
      <c r="K14" s="578" t="s">
        <v>1039</v>
      </c>
      <c r="L14" s="462" t="s">
        <v>305</v>
      </c>
      <c r="M14" s="401">
        <v>1</v>
      </c>
      <c r="N14" s="183"/>
    </row>
    <row r="15" spans="1:18" ht="80.25" customHeight="1">
      <c r="A15" s="444" t="s">
        <v>312</v>
      </c>
      <c r="B15" s="445" t="s">
        <v>313</v>
      </c>
      <c r="C15" s="445" t="s">
        <v>314</v>
      </c>
      <c r="D15" s="444" t="s">
        <v>29</v>
      </c>
      <c r="E15" s="444" t="s">
        <v>1035</v>
      </c>
      <c r="F15" s="444"/>
      <c r="G15" s="576" t="s">
        <v>745</v>
      </c>
      <c r="H15" s="579" t="s">
        <v>1241</v>
      </c>
      <c r="I15" s="579" t="s">
        <v>1040</v>
      </c>
      <c r="J15" s="579" t="s">
        <v>711</v>
      </c>
      <c r="K15" s="579" t="s">
        <v>1040</v>
      </c>
      <c r="L15" s="480" t="s">
        <v>305</v>
      </c>
      <c r="M15" s="401">
        <v>1</v>
      </c>
      <c r="N15" s="183"/>
    </row>
    <row r="16" spans="1:18" ht="82.5" customHeight="1">
      <c r="A16" s="444" t="s">
        <v>315</v>
      </c>
      <c r="B16" s="445" t="s">
        <v>316</v>
      </c>
      <c r="C16" s="445" t="s">
        <v>1042</v>
      </c>
      <c r="D16" s="444" t="s">
        <v>122</v>
      </c>
      <c r="E16" s="444" t="s">
        <v>1035</v>
      </c>
      <c r="F16" s="444" t="s">
        <v>311</v>
      </c>
      <c r="G16" s="576" t="s">
        <v>745</v>
      </c>
      <c r="H16" s="579" t="s">
        <v>712</v>
      </c>
      <c r="I16" s="579" t="s">
        <v>1041</v>
      </c>
      <c r="J16" s="579" t="s">
        <v>712</v>
      </c>
      <c r="K16" s="579" t="s">
        <v>1041</v>
      </c>
      <c r="L16" s="480" t="s">
        <v>305</v>
      </c>
      <c r="M16" s="401">
        <v>1</v>
      </c>
      <c r="N16" s="183"/>
    </row>
    <row r="17" spans="1:15" ht="151.5" customHeight="1">
      <c r="A17" s="444" t="s">
        <v>317</v>
      </c>
      <c r="B17" s="445" t="s">
        <v>318</v>
      </c>
      <c r="C17" s="445" t="s">
        <v>319</v>
      </c>
      <c r="D17" s="444" t="s">
        <v>122</v>
      </c>
      <c r="E17" s="444" t="s">
        <v>1035</v>
      </c>
      <c r="F17" s="473" t="s">
        <v>320</v>
      </c>
      <c r="G17" s="576" t="s">
        <v>745</v>
      </c>
      <c r="H17" s="577" t="s">
        <v>713</v>
      </c>
      <c r="I17" s="455" t="s">
        <v>1043</v>
      </c>
      <c r="J17" s="455" t="s">
        <v>713</v>
      </c>
      <c r="K17" s="577" t="s">
        <v>1165</v>
      </c>
      <c r="L17" s="480" t="s">
        <v>305</v>
      </c>
      <c r="M17" s="401">
        <v>1</v>
      </c>
      <c r="N17" s="183"/>
    </row>
    <row r="18" spans="1:15">
      <c r="A18" s="5"/>
      <c r="B18" s="65"/>
      <c r="C18" s="65"/>
      <c r="D18" s="64"/>
      <c r="E18" s="65"/>
      <c r="F18" s="65"/>
      <c r="G18" s="65"/>
      <c r="H18" s="37"/>
      <c r="I18" s="20"/>
      <c r="J18" s="20"/>
      <c r="K18" s="66"/>
      <c r="L18" s="66"/>
    </row>
    <row r="19" spans="1:15">
      <c r="A19" s="15" t="s">
        <v>321</v>
      </c>
      <c r="B19" s="67" t="s">
        <v>1030</v>
      </c>
      <c r="C19" s="67"/>
      <c r="D19" s="67"/>
      <c r="E19" s="67"/>
      <c r="F19" s="67"/>
      <c r="G19" s="67"/>
      <c r="H19" s="70"/>
      <c r="I19" s="71"/>
      <c r="J19" s="71"/>
      <c r="K19" s="61"/>
      <c r="L19" s="61"/>
    </row>
    <row r="20" spans="1:15" ht="70.5" customHeight="1">
      <c r="A20" s="444" t="s">
        <v>322</v>
      </c>
      <c r="B20" s="445" t="s">
        <v>323</v>
      </c>
      <c r="C20" s="445" t="s">
        <v>722</v>
      </c>
      <c r="D20" s="444" t="s">
        <v>29</v>
      </c>
      <c r="E20" s="444" t="s">
        <v>1035</v>
      </c>
      <c r="F20" s="445"/>
      <c r="G20" s="576" t="s">
        <v>745</v>
      </c>
      <c r="H20" s="580" t="s">
        <v>1044</v>
      </c>
      <c r="I20" s="455" t="s">
        <v>1045</v>
      </c>
      <c r="J20" s="455" t="s">
        <v>1044</v>
      </c>
      <c r="K20" s="577" t="s">
        <v>1243</v>
      </c>
      <c r="L20" s="577" t="s">
        <v>305</v>
      </c>
      <c r="M20" s="401">
        <v>1</v>
      </c>
      <c r="N20" s="183"/>
    </row>
    <row r="21" spans="1:15" ht="178.5" customHeight="1">
      <c r="A21" s="444" t="s">
        <v>324</v>
      </c>
      <c r="B21" s="445" t="s">
        <v>325</v>
      </c>
      <c r="C21" s="445" t="s">
        <v>326</v>
      </c>
      <c r="D21" s="444" t="s">
        <v>122</v>
      </c>
      <c r="E21" s="444" t="s">
        <v>1035</v>
      </c>
      <c r="F21" s="444" t="s">
        <v>311</v>
      </c>
      <c r="G21" s="576" t="s">
        <v>745</v>
      </c>
      <c r="H21" s="577" t="s">
        <v>1046</v>
      </c>
      <c r="I21" s="455" t="s">
        <v>1047</v>
      </c>
      <c r="J21" s="455" t="s">
        <v>1046</v>
      </c>
      <c r="K21" s="577" t="s">
        <v>1047</v>
      </c>
      <c r="L21" s="577" t="s">
        <v>305</v>
      </c>
      <c r="M21" s="401">
        <v>1</v>
      </c>
      <c r="N21" s="183"/>
    </row>
    <row r="22" spans="1:15" ht="146.25">
      <c r="A22" s="444" t="s">
        <v>327</v>
      </c>
      <c r="B22" s="445" t="s">
        <v>328</v>
      </c>
      <c r="C22" s="445" t="s">
        <v>329</v>
      </c>
      <c r="D22" s="444" t="s">
        <v>29</v>
      </c>
      <c r="E22" s="444" t="s">
        <v>1035</v>
      </c>
      <c r="F22" s="444" t="s">
        <v>330</v>
      </c>
      <c r="G22" s="576" t="s">
        <v>24</v>
      </c>
      <c r="H22" s="577" t="s">
        <v>1048</v>
      </c>
      <c r="I22" s="455" t="s">
        <v>714</v>
      </c>
      <c r="J22" s="455" t="s">
        <v>1048</v>
      </c>
      <c r="K22" s="577" t="s">
        <v>714</v>
      </c>
      <c r="L22" s="577" t="s">
        <v>305</v>
      </c>
      <c r="M22" s="401">
        <v>2</v>
      </c>
      <c r="N22" s="183"/>
    </row>
    <row r="23" spans="1:15" ht="93" customHeight="1">
      <c r="A23" s="444" t="s">
        <v>331</v>
      </c>
      <c r="B23" s="445" t="s">
        <v>332</v>
      </c>
      <c r="C23" s="445" t="s">
        <v>333</v>
      </c>
      <c r="D23" s="444" t="s">
        <v>334</v>
      </c>
      <c r="E23" s="444" t="s">
        <v>1035</v>
      </c>
      <c r="F23" s="444" t="s">
        <v>311</v>
      </c>
      <c r="G23" s="444" t="s">
        <v>24</v>
      </c>
      <c r="H23" s="581" t="s">
        <v>24</v>
      </c>
      <c r="I23" s="114"/>
      <c r="J23" s="114"/>
      <c r="K23" s="571" t="s">
        <v>1252</v>
      </c>
      <c r="L23" s="515" t="s">
        <v>305</v>
      </c>
      <c r="M23" s="401">
        <v>2</v>
      </c>
      <c r="N23" s="183"/>
    </row>
    <row r="24" spans="1:15" ht="102.75" customHeight="1">
      <c r="A24" s="444" t="s">
        <v>335</v>
      </c>
      <c r="B24" s="445" t="s">
        <v>336</v>
      </c>
      <c r="C24" s="445" t="s">
        <v>333</v>
      </c>
      <c r="D24" s="444" t="s">
        <v>19</v>
      </c>
      <c r="E24" s="444" t="s">
        <v>1035</v>
      </c>
      <c r="F24" s="444" t="s">
        <v>311</v>
      </c>
      <c r="G24" s="444" t="s">
        <v>24</v>
      </c>
      <c r="H24" s="581" t="s">
        <v>24</v>
      </c>
      <c r="I24" s="114"/>
      <c r="J24" s="114"/>
      <c r="K24" s="571" t="s">
        <v>1253</v>
      </c>
      <c r="L24" s="515" t="s">
        <v>305</v>
      </c>
      <c r="M24" s="401">
        <v>2</v>
      </c>
      <c r="N24" s="183"/>
    </row>
    <row r="25" spans="1:15" ht="134.25" customHeight="1">
      <c r="A25" s="444" t="s">
        <v>337</v>
      </c>
      <c r="B25" s="445" t="s">
        <v>338</v>
      </c>
      <c r="C25" s="445" t="s">
        <v>339</v>
      </c>
      <c r="D25" s="444" t="s">
        <v>122</v>
      </c>
      <c r="E25" s="444" t="s">
        <v>20</v>
      </c>
      <c r="F25" s="444" t="s">
        <v>311</v>
      </c>
      <c r="G25" s="576" t="s">
        <v>745</v>
      </c>
      <c r="H25" s="577" t="s">
        <v>1049</v>
      </c>
      <c r="I25" s="455" t="s">
        <v>1050</v>
      </c>
      <c r="J25" s="455" t="s">
        <v>1049</v>
      </c>
      <c r="K25" s="577" t="s">
        <v>1050</v>
      </c>
      <c r="L25" s="582" t="s">
        <v>305</v>
      </c>
      <c r="M25" s="401">
        <v>1</v>
      </c>
      <c r="N25" s="183"/>
    </row>
    <row r="26" spans="1:15" ht="225.75" customHeight="1">
      <c r="A26" s="444" t="s">
        <v>340</v>
      </c>
      <c r="B26" s="445" t="s">
        <v>341</v>
      </c>
      <c r="C26" s="445" t="s">
        <v>342</v>
      </c>
      <c r="D26" s="444" t="s">
        <v>29</v>
      </c>
      <c r="E26" s="444" t="s">
        <v>1034</v>
      </c>
      <c r="F26" s="444"/>
      <c r="G26" s="576" t="s">
        <v>745</v>
      </c>
      <c r="H26" s="577" t="s">
        <v>1051</v>
      </c>
      <c r="I26" s="455" t="s">
        <v>1052</v>
      </c>
      <c r="J26" s="455" t="s">
        <v>1051</v>
      </c>
      <c r="K26" s="577" t="s">
        <v>1052</v>
      </c>
      <c r="L26" s="582" t="s">
        <v>305</v>
      </c>
      <c r="M26" s="583">
        <v>1</v>
      </c>
      <c r="N26" s="183"/>
    </row>
    <row r="27" spans="1:15" ht="167.25" customHeight="1">
      <c r="A27" s="444" t="s">
        <v>343</v>
      </c>
      <c r="B27" s="445" t="s">
        <v>344</v>
      </c>
      <c r="C27" s="445" t="s">
        <v>345</v>
      </c>
      <c r="D27" s="444" t="s">
        <v>29</v>
      </c>
      <c r="E27" s="444" t="s">
        <v>1034</v>
      </c>
      <c r="F27" s="473" t="s">
        <v>729</v>
      </c>
      <c r="G27" s="576" t="s">
        <v>745</v>
      </c>
      <c r="H27" s="577" t="s">
        <v>1053</v>
      </c>
      <c r="I27" s="548" t="s">
        <v>1054</v>
      </c>
      <c r="J27" s="548" t="s">
        <v>1053</v>
      </c>
      <c r="K27" s="577" t="s">
        <v>1054</v>
      </c>
      <c r="L27" s="577" t="s">
        <v>305</v>
      </c>
      <c r="M27" s="583">
        <v>1</v>
      </c>
      <c r="N27" s="183"/>
    </row>
    <row r="28" spans="1:15" s="79" customFormat="1" ht="15" customHeight="1">
      <c r="A28" s="12"/>
      <c r="B28" s="13"/>
      <c r="C28" s="13"/>
      <c r="D28" s="12"/>
      <c r="E28" s="13"/>
      <c r="F28" s="248"/>
      <c r="G28" s="249"/>
      <c r="H28" s="250"/>
      <c r="I28" s="251"/>
      <c r="J28" s="251"/>
      <c r="K28" s="250"/>
      <c r="L28" s="250"/>
      <c r="M28" s="401"/>
      <c r="N28" s="252"/>
    </row>
    <row r="29" spans="1:15" s="197" customFormat="1" ht="15" customHeight="1">
      <c r="A29" s="337" t="s">
        <v>1031</v>
      </c>
      <c r="B29" s="337"/>
      <c r="C29" s="337"/>
      <c r="D29" s="337"/>
      <c r="E29" s="337"/>
      <c r="F29" s="337"/>
      <c r="G29" s="337"/>
      <c r="H29" s="337"/>
      <c r="I29" s="337"/>
      <c r="J29" s="337"/>
      <c r="K29" s="337"/>
      <c r="L29" s="337"/>
      <c r="M29" s="431"/>
      <c r="N29" s="218"/>
    </row>
    <row r="30" spans="1:15" ht="247.5">
      <c r="A30" s="584" t="s">
        <v>675</v>
      </c>
      <c r="B30" s="474" t="s">
        <v>676</v>
      </c>
      <c r="C30" s="474" t="s">
        <v>677</v>
      </c>
      <c r="D30" s="445" t="s">
        <v>678</v>
      </c>
      <c r="E30" s="444" t="s">
        <v>1021</v>
      </c>
      <c r="F30" s="535" t="s">
        <v>1245</v>
      </c>
      <c r="G30" s="535" t="s">
        <v>745</v>
      </c>
      <c r="H30" s="449" t="s">
        <v>1244</v>
      </c>
      <c r="I30" s="585" t="e">
        <f>+SUM(#REF!,#REF!,A29)</f>
        <v>#REF!</v>
      </c>
      <c r="J30" s="585" t="e">
        <f>+SUM(#REF!,#REF!,J29)</f>
        <v>#REF!</v>
      </c>
      <c r="K30" s="582" t="s">
        <v>1121</v>
      </c>
      <c r="L30" s="582" t="s">
        <v>305</v>
      </c>
      <c r="M30" s="432">
        <v>1</v>
      </c>
      <c r="N30" s="298"/>
      <c r="O30" s="266"/>
    </row>
    <row r="33" spans="4:13" s="409" customFormat="1">
      <c r="D33" s="387">
        <f>+COUNTIF($M:$M,1)</f>
        <v>12</v>
      </c>
      <c r="E33" s="387">
        <f>+COUNTIF($M:$M,2)</f>
        <v>3</v>
      </c>
      <c r="F33" s="387">
        <f>+COUNTIF($M:$M,3)</f>
        <v>2</v>
      </c>
      <c r="G33" s="387">
        <f>+COUNTIF($M:$M,4)</f>
        <v>0</v>
      </c>
      <c r="M33" s="398">
        <v>17</v>
      </c>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4" manualBreakCount="4">
    <brk id="12" max="11" man="1"/>
    <brk id="18" max="11" man="1"/>
    <brk id="23" max="11" man="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zoomScaleNormal="100" zoomScaleSheetLayoutView="40" zoomScalePageLayoutView="55" workbookViewId="0">
      <selection activeCell="H16" sqref="H16"/>
    </sheetView>
  </sheetViews>
  <sheetFormatPr defaultRowHeight="15"/>
  <cols>
    <col min="1" max="1" width="8.7109375" customWidth="1"/>
    <col min="2" max="2" width="14.7109375" customWidth="1"/>
    <col min="3" max="3" width="38.7109375" customWidth="1"/>
    <col min="4" max="4" width="8.7109375" customWidth="1"/>
    <col min="5" max="6" width="15.7109375" customWidth="1"/>
    <col min="7" max="7" width="12.7109375" customWidth="1"/>
    <col min="8" max="8" width="40.7109375" customWidth="1"/>
    <col min="9" max="9" width="0" hidden="1" customWidth="1"/>
    <col min="10" max="10" width="0.5703125" hidden="1" customWidth="1"/>
    <col min="11" max="11" width="40.7109375" customWidth="1"/>
    <col min="12" max="12" width="10.7109375" customWidth="1"/>
    <col min="13" max="13" width="9.140625" style="398"/>
  </cols>
  <sheetData>
    <row r="1" spans="1:13" s="193" customFormat="1" ht="15" customHeight="1">
      <c r="M1" s="398"/>
    </row>
    <row r="2" spans="1:13" s="210" customFormat="1" ht="15" customHeight="1">
      <c r="A2" s="201" t="s">
        <v>1193</v>
      </c>
      <c r="B2" s="215"/>
      <c r="C2" s="215"/>
      <c r="D2" s="215"/>
      <c r="E2" s="215"/>
      <c r="F2" s="201" t="s">
        <v>904</v>
      </c>
      <c r="G2" s="216"/>
      <c r="I2" s="170"/>
      <c r="J2" s="170"/>
      <c r="K2" s="170"/>
      <c r="L2" s="170"/>
      <c r="M2" s="403"/>
    </row>
    <row r="3" spans="1:13" s="235" customFormat="1" ht="39.950000000000003" customHeight="1">
      <c r="A3" s="716" t="s">
        <v>1</v>
      </c>
      <c r="B3" s="716" t="s">
        <v>2</v>
      </c>
      <c r="C3" s="716" t="s">
        <v>3</v>
      </c>
      <c r="D3" s="716" t="s">
        <v>62</v>
      </c>
      <c r="E3" s="716" t="s">
        <v>4</v>
      </c>
      <c r="F3" s="716"/>
      <c r="G3" s="734" t="s">
        <v>5</v>
      </c>
      <c r="H3" s="713" t="s">
        <v>6</v>
      </c>
      <c r="I3" s="713" t="s">
        <v>7</v>
      </c>
      <c r="J3" s="713"/>
      <c r="K3" s="713" t="s">
        <v>8</v>
      </c>
      <c r="L3" s="713" t="s">
        <v>9</v>
      </c>
      <c r="M3" s="400"/>
    </row>
    <row r="4" spans="1:13" s="235" customFormat="1" ht="39.950000000000003" customHeight="1">
      <c r="A4" s="716"/>
      <c r="B4" s="716"/>
      <c r="C4" s="716"/>
      <c r="D4" s="716"/>
      <c r="E4" s="485" t="s">
        <v>10</v>
      </c>
      <c r="F4" s="485" t="s">
        <v>11</v>
      </c>
      <c r="G4" s="735"/>
      <c r="H4" s="713"/>
      <c r="I4" s="486" t="s">
        <v>12</v>
      </c>
      <c r="J4" s="486" t="s">
        <v>13</v>
      </c>
      <c r="K4" s="713"/>
      <c r="L4" s="713"/>
      <c r="M4" s="400"/>
    </row>
    <row r="5" spans="1:13" ht="15" customHeight="1">
      <c r="A5" s="490">
        <v>1</v>
      </c>
      <c r="B5" s="490">
        <v>2</v>
      </c>
      <c r="C5" s="491" t="s">
        <v>14</v>
      </c>
      <c r="D5" s="490">
        <v>4</v>
      </c>
      <c r="E5" s="490">
        <v>5</v>
      </c>
      <c r="F5" s="490">
        <v>6</v>
      </c>
      <c r="G5" s="490">
        <v>7</v>
      </c>
      <c r="H5" s="489">
        <v>8</v>
      </c>
      <c r="I5" s="489">
        <v>9</v>
      </c>
      <c r="J5" s="489">
        <v>10</v>
      </c>
      <c r="K5" s="489">
        <v>9</v>
      </c>
      <c r="L5" s="489">
        <v>10</v>
      </c>
    </row>
    <row r="6" spans="1:13" ht="15" customHeight="1">
      <c r="A6" s="3" t="s">
        <v>346</v>
      </c>
      <c r="B6" s="8" t="s">
        <v>347</v>
      </c>
      <c r="C6" s="4"/>
      <c r="D6" s="5"/>
      <c r="E6" s="6"/>
      <c r="F6" s="6"/>
      <c r="G6" s="6"/>
      <c r="H6" s="7"/>
      <c r="I6" s="7"/>
      <c r="J6" s="7"/>
      <c r="K6" s="7"/>
      <c r="L6" s="7"/>
    </row>
    <row r="7" spans="1:13" ht="15" customHeight="1">
      <c r="A7" s="15" t="s">
        <v>348</v>
      </c>
      <c r="B7" s="16" t="s">
        <v>349</v>
      </c>
      <c r="C7" s="16"/>
      <c r="D7" s="15"/>
      <c r="E7" s="17"/>
      <c r="F7" s="17"/>
      <c r="G7" s="17"/>
      <c r="H7" s="19"/>
      <c r="I7" s="19"/>
      <c r="J7" s="19"/>
      <c r="K7" s="10"/>
      <c r="L7" s="10"/>
    </row>
    <row r="8" spans="1:13" ht="101.25">
      <c r="A8" s="444" t="s">
        <v>350</v>
      </c>
      <c r="B8" s="445" t="s">
        <v>351</v>
      </c>
      <c r="C8" s="445" t="s">
        <v>352</v>
      </c>
      <c r="D8" s="444" t="s">
        <v>29</v>
      </c>
      <c r="E8" s="444" t="s">
        <v>242</v>
      </c>
      <c r="F8" s="586" t="s">
        <v>1246</v>
      </c>
      <c r="G8" s="444" t="s">
        <v>745</v>
      </c>
      <c r="H8" s="523" t="s">
        <v>1133</v>
      </c>
      <c r="I8" s="587"/>
      <c r="J8" s="587"/>
      <c r="K8" s="588" t="s">
        <v>1134</v>
      </c>
      <c r="L8" s="461" t="s">
        <v>353</v>
      </c>
      <c r="M8" s="398">
        <v>1</v>
      </c>
    </row>
    <row r="9" spans="1:13" ht="180">
      <c r="A9" s="444" t="s">
        <v>354</v>
      </c>
      <c r="B9" s="445" t="s">
        <v>355</v>
      </c>
      <c r="C9" s="445" t="s">
        <v>356</v>
      </c>
      <c r="D9" s="444" t="s">
        <v>241</v>
      </c>
      <c r="E9" s="444" t="s">
        <v>242</v>
      </c>
      <c r="F9" s="473" t="s">
        <v>293</v>
      </c>
      <c r="G9" s="444" t="s">
        <v>745</v>
      </c>
      <c r="H9" s="523" t="s">
        <v>1135</v>
      </c>
      <c r="I9" s="587"/>
      <c r="J9" s="587"/>
      <c r="K9" s="523" t="s">
        <v>1247</v>
      </c>
      <c r="L9" s="449" t="s">
        <v>273</v>
      </c>
      <c r="M9" s="398">
        <v>1</v>
      </c>
    </row>
    <row r="10" spans="1:13" ht="199.5" customHeight="1">
      <c r="A10" s="444" t="s">
        <v>357</v>
      </c>
      <c r="B10" s="445" t="s">
        <v>358</v>
      </c>
      <c r="C10" s="445" t="s">
        <v>359</v>
      </c>
      <c r="D10" s="444" t="s">
        <v>122</v>
      </c>
      <c r="E10" s="444" t="s">
        <v>242</v>
      </c>
      <c r="F10" s="473" t="s">
        <v>1113</v>
      </c>
      <c r="G10" s="444" t="s">
        <v>745</v>
      </c>
      <c r="H10" s="479" t="s">
        <v>1309</v>
      </c>
      <c r="I10" s="589"/>
      <c r="J10" s="589"/>
      <c r="K10" s="479" t="s">
        <v>1136</v>
      </c>
      <c r="L10" s="450" t="s">
        <v>353</v>
      </c>
      <c r="M10" s="398">
        <v>1</v>
      </c>
    </row>
    <row r="11" spans="1:13" ht="258.75">
      <c r="A11" s="444" t="s">
        <v>360</v>
      </c>
      <c r="B11" s="445" t="s">
        <v>361</v>
      </c>
      <c r="C11" s="445" t="s">
        <v>362</v>
      </c>
      <c r="D11" s="444" t="s">
        <v>29</v>
      </c>
      <c r="E11" s="473" t="s">
        <v>20</v>
      </c>
      <c r="F11" s="473" t="s">
        <v>1248</v>
      </c>
      <c r="G11" s="444" t="s">
        <v>745</v>
      </c>
      <c r="H11" s="450" t="s">
        <v>928</v>
      </c>
      <c r="I11" s="114" t="s">
        <v>21</v>
      </c>
      <c r="J11" s="114" t="s">
        <v>21</v>
      </c>
      <c r="K11" s="450" t="s">
        <v>1013</v>
      </c>
      <c r="L11" s="450" t="s">
        <v>801</v>
      </c>
      <c r="M11" s="401">
        <v>1</v>
      </c>
    </row>
    <row r="12" spans="1:13" ht="67.5">
      <c r="A12" s="444" t="s">
        <v>363</v>
      </c>
      <c r="B12" s="445" t="s">
        <v>364</v>
      </c>
      <c r="C12" s="445" t="s">
        <v>365</v>
      </c>
      <c r="D12" s="444" t="s">
        <v>29</v>
      </c>
      <c r="E12" s="444" t="s">
        <v>242</v>
      </c>
      <c r="F12" s="444" t="s">
        <v>1249</v>
      </c>
      <c r="G12" s="444" t="s">
        <v>745</v>
      </c>
      <c r="H12" s="590" t="s">
        <v>1137</v>
      </c>
      <c r="I12" s="115"/>
      <c r="J12" s="115"/>
      <c r="K12" s="591" t="s">
        <v>1138</v>
      </c>
      <c r="L12" s="450" t="s">
        <v>366</v>
      </c>
      <c r="M12" s="401">
        <v>1</v>
      </c>
    </row>
    <row r="13" spans="1:13" ht="123.75">
      <c r="A13" s="444" t="s">
        <v>367</v>
      </c>
      <c r="B13" s="445" t="s">
        <v>368</v>
      </c>
      <c r="C13" s="445" t="s">
        <v>369</v>
      </c>
      <c r="D13" s="444" t="s">
        <v>29</v>
      </c>
      <c r="E13" s="444" t="s">
        <v>242</v>
      </c>
      <c r="F13" s="444" t="s">
        <v>1120</v>
      </c>
      <c r="G13" s="444" t="s">
        <v>745</v>
      </c>
      <c r="H13" s="523" t="s">
        <v>1335</v>
      </c>
      <c r="I13" s="115"/>
      <c r="J13" s="115"/>
      <c r="K13" s="592" t="s">
        <v>1310</v>
      </c>
      <c r="L13" s="450" t="s">
        <v>273</v>
      </c>
      <c r="M13" s="401">
        <v>1</v>
      </c>
    </row>
    <row r="14" spans="1:13">
      <c r="A14" s="18"/>
      <c r="B14" s="14"/>
      <c r="C14" s="14"/>
      <c r="D14" s="18"/>
      <c r="E14" s="18"/>
      <c r="F14" s="18"/>
      <c r="G14" s="18"/>
      <c r="H14" s="7"/>
      <c r="I14" s="20"/>
      <c r="J14" s="20"/>
      <c r="K14" s="7"/>
      <c r="L14" s="7"/>
    </row>
    <row r="15" spans="1:13">
      <c r="A15" s="15" t="s">
        <v>370</v>
      </c>
      <c r="B15" s="16" t="s">
        <v>371</v>
      </c>
      <c r="C15" s="16"/>
      <c r="D15" s="15"/>
      <c r="E15" s="15"/>
      <c r="F15" s="15"/>
      <c r="G15" s="3"/>
      <c r="H15" s="10"/>
      <c r="I15" s="21"/>
      <c r="J15" s="21"/>
      <c r="K15" s="10"/>
      <c r="L15" s="10"/>
    </row>
    <row r="16" spans="1:13" ht="149.25" customHeight="1">
      <c r="A16" s="444" t="s">
        <v>372</v>
      </c>
      <c r="B16" s="445" t="s">
        <v>373</v>
      </c>
      <c r="C16" s="445" t="s">
        <v>374</v>
      </c>
      <c r="D16" s="444" t="s">
        <v>29</v>
      </c>
      <c r="E16" s="444" t="s">
        <v>242</v>
      </c>
      <c r="F16" s="444" t="s">
        <v>1140</v>
      </c>
      <c r="G16" s="444" t="s">
        <v>745</v>
      </c>
      <c r="H16" s="450" t="s">
        <v>1311</v>
      </c>
      <c r="I16" s="593"/>
      <c r="J16" s="593"/>
      <c r="K16" s="588" t="s">
        <v>1139</v>
      </c>
      <c r="L16" s="450" t="s">
        <v>366</v>
      </c>
      <c r="M16" s="401">
        <v>1</v>
      </c>
    </row>
    <row r="17" spans="1:14" ht="139.5" customHeight="1">
      <c r="A17" s="444" t="s">
        <v>375</v>
      </c>
      <c r="B17" s="445" t="s">
        <v>376</v>
      </c>
      <c r="C17" s="445" t="s">
        <v>377</v>
      </c>
      <c r="D17" s="444" t="s">
        <v>29</v>
      </c>
      <c r="E17" s="444" t="s">
        <v>242</v>
      </c>
      <c r="F17" s="444" t="s">
        <v>378</v>
      </c>
      <c r="G17" s="444" t="s">
        <v>745</v>
      </c>
      <c r="H17" s="523" t="s">
        <v>1251</v>
      </c>
      <c r="I17" s="587"/>
      <c r="J17" s="587"/>
      <c r="K17" s="500" t="s">
        <v>1141</v>
      </c>
      <c r="L17" s="450" t="s">
        <v>366</v>
      </c>
      <c r="M17" s="401">
        <v>1</v>
      </c>
    </row>
    <row r="18" spans="1:14" ht="148.5" customHeight="1">
      <c r="A18" s="444" t="s">
        <v>379</v>
      </c>
      <c r="B18" s="445" t="s">
        <v>380</v>
      </c>
      <c r="C18" s="445" t="s">
        <v>381</v>
      </c>
      <c r="D18" s="444" t="s">
        <v>29</v>
      </c>
      <c r="E18" s="444" t="s">
        <v>242</v>
      </c>
      <c r="F18" s="444" t="s">
        <v>1250</v>
      </c>
      <c r="G18" s="444" t="s">
        <v>745</v>
      </c>
      <c r="H18" s="449" t="s">
        <v>1142</v>
      </c>
      <c r="I18" s="114"/>
      <c r="J18" s="114"/>
      <c r="K18" s="446" t="s">
        <v>1143</v>
      </c>
      <c r="L18" s="450" t="s">
        <v>1144</v>
      </c>
      <c r="M18" s="401">
        <v>1</v>
      </c>
    </row>
    <row r="19" spans="1:14" ht="105" customHeight="1">
      <c r="A19" s="444" t="s">
        <v>382</v>
      </c>
      <c r="B19" s="445" t="s">
        <v>383</v>
      </c>
      <c r="C19" s="445" t="s">
        <v>384</v>
      </c>
      <c r="D19" s="444" t="s">
        <v>29</v>
      </c>
      <c r="E19" s="444" t="s">
        <v>242</v>
      </c>
      <c r="F19" s="444" t="s">
        <v>385</v>
      </c>
      <c r="G19" s="444" t="s">
        <v>745</v>
      </c>
      <c r="H19" s="450" t="s">
        <v>1145</v>
      </c>
      <c r="I19" s="114"/>
      <c r="J19" s="114"/>
      <c r="K19" s="450" t="s">
        <v>1146</v>
      </c>
      <c r="L19" s="450" t="s">
        <v>366</v>
      </c>
      <c r="M19" s="401">
        <v>1</v>
      </c>
    </row>
    <row r="20" spans="1:14" ht="58.5" customHeight="1">
      <c r="A20" s="444" t="s">
        <v>386</v>
      </c>
      <c r="B20" s="445" t="s">
        <v>387</v>
      </c>
      <c r="C20" s="445" t="s">
        <v>388</v>
      </c>
      <c r="D20" s="444" t="s">
        <v>334</v>
      </c>
      <c r="E20" s="444" t="s">
        <v>242</v>
      </c>
      <c r="F20" s="444"/>
      <c r="G20" s="444" t="s">
        <v>24</v>
      </c>
      <c r="H20" s="594" t="s">
        <v>389</v>
      </c>
      <c r="I20" s="595">
        <v>0</v>
      </c>
      <c r="J20" s="595">
        <v>0</v>
      </c>
      <c r="K20" s="456" t="s">
        <v>748</v>
      </c>
      <c r="L20" s="450" t="s">
        <v>733</v>
      </c>
      <c r="M20" s="401">
        <v>2</v>
      </c>
      <c r="N20" s="182"/>
    </row>
    <row r="21" spans="1:14">
      <c r="H21" s="102"/>
      <c r="I21" s="103">
        <f>+SUM(I16:I20)</f>
        <v>0</v>
      </c>
      <c r="J21" s="103">
        <f>+SUM(J16:J20)</f>
        <v>0</v>
      </c>
    </row>
    <row r="22" spans="1:14">
      <c r="H22" s="100"/>
      <c r="I22" s="101" t="e">
        <f>+SUM(#REF!,I21)</f>
        <v>#REF!</v>
      </c>
      <c r="J22" s="101" t="e">
        <f>+SUM(#REF!,J21)</f>
        <v>#REF!</v>
      </c>
    </row>
    <row r="23" spans="1:14" s="409" customFormat="1">
      <c r="D23" s="387">
        <f>+COUNTIF($M:$M,1)</f>
        <v>10</v>
      </c>
      <c r="E23" s="387">
        <f>+COUNTIF($M:$M,2)</f>
        <v>1</v>
      </c>
      <c r="F23" s="387">
        <f>+COUNTIF($M:$M,3)</f>
        <v>0</v>
      </c>
      <c r="G23" s="387">
        <f>+COUNTIF($M:$M,4)</f>
        <v>0</v>
      </c>
      <c r="M23" s="401">
        <v>11</v>
      </c>
    </row>
  </sheetData>
  <mergeCells count="10">
    <mergeCell ref="H3:H4"/>
    <mergeCell ref="I3:J3"/>
    <mergeCell ref="K3:K4"/>
    <mergeCell ref="L3:L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2" manualBreakCount="2">
    <brk id="10" max="11" man="1"/>
    <brk id="1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23</vt:i4>
      </vt:variant>
    </vt:vector>
  </HeadingPairs>
  <TitlesOfParts>
    <vt:vector size="41" baseType="lpstr">
      <vt:lpstr>1.1 tikslas</vt:lpstr>
      <vt:lpstr>1.2 tikslas</vt:lpstr>
      <vt:lpstr>1.3 tikslas</vt:lpstr>
      <vt:lpstr>1.4 tikslas</vt:lpstr>
      <vt:lpstr>1.5 tikslas</vt:lpstr>
      <vt:lpstr>1.6 tikslas</vt:lpstr>
      <vt:lpstr>2.1 tikslas </vt:lpstr>
      <vt:lpstr>2.2 tikslas</vt:lpstr>
      <vt:lpstr>2.3 tikslas</vt:lpstr>
      <vt:lpstr>2.4 tikslas</vt:lpstr>
      <vt:lpstr>2.5 tikslas</vt:lpstr>
      <vt:lpstr>3.1 tikslas</vt:lpstr>
      <vt:lpstr>3.2 tikslas</vt:lpstr>
      <vt:lpstr>3.3 tikslas</vt:lpstr>
      <vt:lpstr>3.4 tikslas</vt:lpstr>
      <vt:lpstr>3.5. tikslas</vt:lpstr>
      <vt:lpstr>4.1 tikslas</vt:lpstr>
      <vt:lpstr>Lapas2</vt:lpstr>
      <vt:lpstr>'3.4 tikslas'!_Toc271728578</vt:lpstr>
      <vt:lpstr>'3.4 tikslas'!_Toc271728579</vt:lpstr>
      <vt:lpstr>'1.1 tikslas'!D_5b14f926_e0ce_4319_a5bf_bfb582860771</vt:lpstr>
      <vt:lpstr>'1.1 tikslas'!D_91669246_7603_42ee_b447_a66b8e640370</vt:lpstr>
      <vt:lpstr>'1.1 tikslas'!D_937c5c4f_429e_4dc2_81e8_a5f279b507b7</vt:lpstr>
      <vt:lpstr>'1.1 tikslas'!D_d18c827b_b450_4a64_866f_d89434594818</vt:lpstr>
      <vt:lpstr>'1.1 tikslas'!Print_Area</vt:lpstr>
      <vt:lpstr>'1.2 tikslas'!Print_Area</vt:lpstr>
      <vt:lpstr>'1.3 tikslas'!Print_Area</vt:lpstr>
      <vt:lpstr>'1.4 tikslas'!Print_Area</vt:lpstr>
      <vt:lpstr>'1.5 tikslas'!Print_Area</vt:lpstr>
      <vt:lpstr>'1.6 tikslas'!Print_Area</vt:lpstr>
      <vt:lpstr>'2.1 tikslas '!Print_Area</vt:lpstr>
      <vt:lpstr>'2.2 tikslas'!Print_Area</vt:lpstr>
      <vt:lpstr>'2.3 tikslas'!Print_Area</vt:lpstr>
      <vt:lpstr>'2.4 tikslas'!Print_Area</vt:lpstr>
      <vt:lpstr>'2.5 tikslas'!Print_Area</vt:lpstr>
      <vt:lpstr>'3.1 tikslas'!Print_Area</vt:lpstr>
      <vt:lpstr>'3.2 tikslas'!Print_Area</vt:lpstr>
      <vt:lpstr>'3.3 tikslas'!Print_Area</vt:lpstr>
      <vt:lpstr>'3.4 tikslas'!Print_Area</vt:lpstr>
      <vt:lpstr>'3.5. tikslas'!Print_Area</vt:lpstr>
      <vt:lpstr>'4.1 tikslas'!Print_Area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2017-05-16T12:40:40Z</dcterms:modified>
</cp:coreProperties>
</file>