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filterPrivacy="1" defaultThemeVersion="124226"/>
  <bookViews>
    <workbookView xWindow="0" yWindow="0" windowWidth="20330" windowHeight="9650" tabRatio="905" activeTab="16"/>
  </bookViews>
  <sheets>
    <sheet name="1.1 tikslas" sheetId="1" r:id="rId1"/>
    <sheet name="1.2 tikslas" sheetId="2" r:id="rId2"/>
    <sheet name="1.3 tikslas" sheetId="3" r:id="rId3"/>
    <sheet name="1.4 tikslas" sheetId="4" r:id="rId4"/>
    <sheet name="1.5 tikslas" sheetId="20" r:id="rId5"/>
    <sheet name="1.6 tikslas" sheetId="7" r:id="rId6"/>
    <sheet name="2.1 tikslas " sheetId="19" r:id="rId7"/>
    <sheet name="2.2 tikslas" sheetId="11" r:id="rId8"/>
    <sheet name="2.3 tikslas" sheetId="10" r:id="rId9"/>
    <sheet name="2.4 tikslas" sheetId="9" r:id="rId10"/>
    <sheet name="2.5 tikslas" sheetId="17" r:id="rId11"/>
    <sheet name="3.1 tikslas" sheetId="12" r:id="rId12"/>
    <sheet name="3.2 tikslas" sheetId="13" r:id="rId13"/>
    <sheet name="3.3 tikslas" sheetId="15" r:id="rId14"/>
    <sheet name="3.4 tikslas" sheetId="16" r:id="rId15"/>
    <sheet name="3.5. tikslas" sheetId="18" r:id="rId16"/>
    <sheet name="4.1 tikslas" sheetId="5" r:id="rId17"/>
  </sheets>
  <definedNames>
    <definedName name="_Toc271728578" localSheetId="14">'3.4 tikslas'!$A$17</definedName>
    <definedName name="_Toc271728579" localSheetId="14">'3.4 tikslas'!$B$17</definedName>
    <definedName name="D_5b14f926_e0ce_4319_a5bf_bfb582860771" localSheetId="0">'1.1 tikslas'!$A$20</definedName>
    <definedName name="D_91669246_7603_42ee_b447_a66b8e640370" localSheetId="0">'1.1 tikslas'!$A$34</definedName>
    <definedName name="D_937c5c4f_429e_4dc2_81e8_a5f279b507b7" localSheetId="0">'1.1 tikslas'!$A$33</definedName>
    <definedName name="D_d18c827b_b450_4a64_866f_d89434594818" localSheetId="0">'1.1 tikslas'!$A$32</definedName>
    <definedName name="_xlnm.Print_Area" localSheetId="0">'1.1 tikslas'!$A$1:$L$34</definedName>
    <definedName name="_xlnm.Print_Area" localSheetId="1">'1.2 tikslas'!$A$1:$L$20</definedName>
    <definedName name="_xlnm.Print_Area" localSheetId="16">'4.1 tikslas'!$A$1:$L$59</definedName>
  </definedNames>
  <calcPr calcId="171027" concurrentCalc="0"/>
</workbook>
</file>

<file path=xl/calcChain.xml><?xml version="1.0" encoding="utf-8"?>
<calcChain xmlns="http://schemas.openxmlformats.org/spreadsheetml/2006/main">
  <c r="J30" i="20" l="1"/>
  <c r="I30" i="20"/>
  <c r="J13" i="20"/>
  <c r="I13" i="20"/>
  <c r="I23" i="19"/>
  <c r="J23" i="19"/>
  <c r="I27" i="19"/>
  <c r="J27" i="19"/>
  <c r="I32" i="19"/>
  <c r="J32" i="19"/>
  <c r="I33" i="19"/>
  <c r="J33" i="19"/>
  <c r="J29" i="11"/>
  <c r="I29" i="11"/>
  <c r="I15" i="12"/>
  <c r="J15" i="12"/>
  <c r="I23" i="12"/>
  <c r="J23" i="12"/>
  <c r="J24" i="12"/>
  <c r="I20" i="10"/>
  <c r="J20" i="10"/>
  <c r="I24" i="12"/>
  <c r="J21" i="2"/>
  <c r="I21" i="2"/>
  <c r="J20" i="4"/>
  <c r="I20" i="4"/>
  <c r="J20" i="3"/>
  <c r="I20" i="3"/>
  <c r="J35" i="1"/>
  <c r="I35" i="1"/>
  <c r="I21" i="4"/>
  <c r="J21" i="4"/>
  <c r="J21" i="10"/>
  <c r="I21" i="10"/>
  <c r="J11" i="11"/>
  <c r="I11" i="11"/>
  <c r="J21" i="3"/>
  <c r="I21" i="3"/>
  <c r="J35" i="5"/>
  <c r="I35" i="5"/>
  <c r="J16" i="5"/>
  <c r="I16" i="5"/>
  <c r="J41" i="5"/>
  <c r="J46" i="5"/>
  <c r="I41" i="5"/>
  <c r="I46" i="5"/>
  <c r="J28" i="1"/>
  <c r="I28" i="1"/>
  <c r="J23" i="1"/>
  <c r="I23" i="1"/>
  <c r="I36" i="1"/>
  <c r="J36" i="1"/>
</calcChain>
</file>

<file path=xl/comments1.xml><?xml version="1.0" encoding="utf-8"?>
<comments xmlns="http://schemas.openxmlformats.org/spreadsheetml/2006/main">
  <authors>
    <author>Autorius</author>
  </authors>
  <commentList>
    <comment ref="I8" authorId="0" shapeId="0">
      <text>
        <r>
          <rPr>
            <b/>
            <sz val="9"/>
            <color indexed="81"/>
            <rFont val="Tahoma"/>
            <family val="2"/>
            <charset val="186"/>
          </rPr>
          <t>Autorius:</t>
        </r>
        <r>
          <rPr>
            <sz val="9"/>
            <color indexed="81"/>
            <rFont val="Tahoma"/>
            <family val="2"/>
            <charset val="186"/>
          </rPr>
          <t xml:space="preserve">
nn, caritas, dotac., pag.pin., sotas</t>
        </r>
      </text>
    </comment>
  </commentList>
</comments>
</file>

<file path=xl/sharedStrings.xml><?xml version="1.0" encoding="utf-8"?>
<sst xmlns="http://schemas.openxmlformats.org/spreadsheetml/2006/main" count="2507" uniqueCount="1319">
  <si>
    <t>Už tikslo įgyvendinimą atsakingas Švietimo, kultūros ir sporto dep.</t>
  </si>
  <si>
    <t>Eil. Nr.</t>
  </si>
  <si>
    <t>Veiksmo pavadinimas</t>
  </si>
  <si>
    <t xml:space="preserve">Veiksmo aprašymas, detalizacija </t>
  </si>
  <si>
    <t>Organizatoriai, vykdytojai 
(administracijos padalinys)</t>
  </si>
  <si>
    <t>Veiksmo įgyvendinimo stadija</t>
  </si>
  <si>
    <t>Rezultatas</t>
  </si>
  <si>
    <t>Lėšos (tūkst.lt)</t>
  </si>
  <si>
    <t>Įvykdytų darbų aprašymas, komentarai</t>
  </si>
  <si>
    <t>Nuoroda į veiklos planą</t>
  </si>
  <si>
    <t>Pagrindinis atsakingas (koordinuojantis)</t>
  </si>
  <si>
    <t>Kiti atsakingi 
(kai keli atsakingi)</t>
  </si>
  <si>
    <t xml:space="preserve">Iš viso sunaudota lėšų </t>
  </si>
  <si>
    <t>Iš jų savivaldybės</t>
  </si>
  <si>
    <t>3</t>
  </si>
  <si>
    <t>1.1.</t>
  </si>
  <si>
    <t>TIKSLAS. Kokybiška švietimo sistema, sklandus jaunimo politikos įgyvendinimas, užtikrintas vaikų ir jaunimo užimtumas (Švietimo, kultūros ir sporto dep.)</t>
  </si>
  <si>
    <t>1.1.1.</t>
  </si>
  <si>
    <t>UŽDAVINYS.  Užtikrinti kokybišką ir šiuolaikišką ugdymo sistemą (Švietimo, kultūros ir sporto departamentas)</t>
  </si>
  <si>
    <t>1.1.1.1</t>
  </si>
  <si>
    <t>Sukurti efektyvumo, prieinamumo ir kokybės reikalavimus atitinkantį ikimokyklinio ugdymo įstaigų tinklą</t>
  </si>
  <si>
    <t xml:space="preserve">a) Parengti ikimokyklinio ugdymo įstaigų tinklo pertvarkos planą;
b) Įgyvendinti ikimokyklinio ugdymo įstaigų
tinklo pertvarką.
</t>
  </si>
  <si>
    <t>2010–2012</t>
  </si>
  <si>
    <t>Švietimo, kultūros ir sporto departamentas</t>
  </si>
  <si>
    <t>Įsteigti nauji Savivaldybės lopšeliai-darželiai „Ąžuolas“, „Žolynas“ „Gluosnis“, mokykla-darželis „Malūnėlis“,  įkurtas naujas lopšelio-darželio „Kodėlčiukas“ skyrius, įrengiamos kitos Savivaldybės patalpos ikimokykliniam ugdymui, steigiamos priešmokyklinio ugdymo grupės bendrojo ugdymo mokyklose,  nuomojamos patalpos naujų darželių steigimui, siekiama perimti iš Valstybės Savivaldybės nuosavybėn 7 sklypus ir juos arba kai kuriuos iš jų panaudoti naujų darželių statybai.</t>
  </si>
  <si>
    <t>n.d.</t>
  </si>
  <si>
    <t>1 programa</t>
  </si>
  <si>
    <t>1.1.1.2</t>
  </si>
  <si>
    <t>Sukurti efektyvumo, prieinamumo ir kokybės reikalavimus atitinkantį bendrojo lavinimo mokyklų tinklą</t>
  </si>
  <si>
    <t>Įgyvendinti Vilniaus miesto savivaldybės bendrojo lavinimo mokyklų tinklo pertvarkos 2005–2012 m. bendrajame plane numatytas priemones.</t>
  </si>
  <si>
    <t>Įvykdytas</t>
  </si>
  <si>
    <t>Mokyklų pertvarkos iki 2015 m. etapas baigtas. Parengtas naujas Vilniaus miesto savivaldybės bendrojo ugdymo  mokyklų tinklo pertvarkos 2016–2020 metų bendrasis planas.</t>
  </si>
  <si>
    <t>1.1.1.3</t>
  </si>
  <si>
    <t>Sukurti efektyvumo, prieinamumo ir kokybės reikalavimus atitinkantį specialiojo ugdymo įstaigų tinklą</t>
  </si>
  <si>
    <t xml:space="preserve">a) Parengti specialiojo ugdymo įstaigų tinklo pertvarkos planą;
b) Įgyvendinti specialiojo ugdymo įstaigų tinklo
pertvarką.
</t>
  </si>
  <si>
    <t>Specialiojo ugdymo įstaigų pertvarka vykdyta pagal Vilniaus miesto savivaldybės Bendrojo ugdymo mokyklų 2012-2015 metų steigimo, reorganizavimo, pertvarkymo ir struktūrinių pertvarkymų planą.</t>
  </si>
  <si>
    <t>2015 m.specialiojo ugdymo mokyklų tinklo infrastruktūra nekito: specialiųjų mokyklų skaičius išliko tas pats. Įvertinus specialiųjų ugdymosi vaikų poreikius prisitaikyti prie gyvenimo sąlygų, ir integruotis į visuomenę įsteigtos specialiosios klasės bendrojo ugdymo mokyklose - Sausio 13-tosios mokykloje ir Vilniaus "Vilnios" pagrindinėje mokykloje kompleksinę negalią turintiems vaikams.</t>
  </si>
  <si>
    <t>1.1.1.4</t>
  </si>
  <si>
    <t>Skatinti nepertraukiamo mokymosi įstaigų sistemos formavimąsi</t>
  </si>
  <si>
    <t xml:space="preserve">a) Užtikrinti ugdymo programų pasiūlą, tenkinti suaugusiųjų mokymosi poreikį;
b) Skleisti mokymosi visą gyvenimą idėją, inicijuoti projektus.
</t>
  </si>
  <si>
    <t>2010–2020</t>
  </si>
  <si>
    <t>Tenkinami suaugusiųjų formaliojo švietimo  poreikiai ir programų pasiūla.</t>
  </si>
  <si>
    <t>Vykdant mokyklų tinklo pertvarkos planą Vilniaus "Varpo" suaugusiųjų vidurinė mokykla pertvarkyta į gimnaziją.</t>
  </si>
  <si>
    <t>1.1.1.5</t>
  </si>
  <si>
    <t>Plėtoti nuotolinį mokymą</t>
  </si>
  <si>
    <t xml:space="preserve">a) Vykdyti nuotolinį mokymą Vilniaus Ozo vidurinėje mokykloje;
b) Tenkinti nuotolinio mokymosi poreikį.
</t>
  </si>
  <si>
    <t>1.1.1.6</t>
  </si>
  <si>
    <t>Atnaujinti ir plėsti Vilniaus miesto savivaldybės ugdymo įstaigų pastatus</t>
  </si>
  <si>
    <t>1.1.1.7</t>
  </si>
  <si>
    <t>Aprūpinti Vilniaus miesto savivaldybės ugdymo įstaigas šiuolaikinėmis mokymo priemonėmis</t>
  </si>
  <si>
    <t>Aprūpinti mokymo priemonėmis formaliojo ir neformaliojo ugdymo įstaigas, atsižvelgiant į jų poreikius ir finansines galimybes.</t>
  </si>
  <si>
    <t>Atsižvelgiant į finansines galimybes ugdymo įstaigos aprūpintos vadovėliais, spaudiniais, mokymo priemonėmis.</t>
  </si>
  <si>
    <t>1.1.1.8</t>
  </si>
  <si>
    <t>Skatinti projektus žmonių kūrybiškumui ir iniciatyvumui ugdyti</t>
  </si>
  <si>
    <t>Sudaryti sąlygas formaliojo ir neformaliojo ugdymo įstaigoms aktyviai dalyvauti įvairiuose projektuose. Inicijuoti ir remti mokslo ir mokymo įstaigų projektus žmonių kūrybiškumui, iniciatyvumui ugdyti, nuolatinio mokymosi, ekologinio ir sveikos gyvensenos ugdymo programoms ir metodikoms rengti, tam telkti tarptautinių fondų paramą.</t>
  </si>
  <si>
    <t>Nevykdytas dėl lėšų trūkumo</t>
  </si>
  <si>
    <t>1.1.2.</t>
  </si>
  <si>
    <t>UŽDAVINYS.  Skatinti vaikų ir jaunimo užimtumą bei socializaciją  (Švietimo, kultūros ir sporto departamentas)</t>
  </si>
  <si>
    <t>1.1.2.1</t>
  </si>
  <si>
    <t>Skatinti vaikų ir jaunimo socializacijos bei vasaros poilsio programų įgyvendinimą</t>
  </si>
  <si>
    <t xml:space="preserve">a) Organizuoti vaikų ir jaunimo socializacijos rėmimo konkursus;
b) Organizuoti vaikų vasaros poilsio programų rėmimo konkursus;
c) Rengti kultūrinius, sveikos gyvensenos, švietėjiškus vaikų ir jaunimo vasaros užimtumo projektus ir renginius;
d) Praplėsti neformaliojo ugdymo įstaigų teikiamų paslaugų spektrą.
</t>
  </si>
  <si>
    <t>Vilniaus sveiko miesto biuras</t>
  </si>
  <si>
    <t xml:space="preserve">Iš  04 programos "Vaikų ir jaunimo socializacija" skirta lėšų numatytiems renginiams bei vasaros poilsio programoms. </t>
  </si>
  <si>
    <t>4 programa</t>
  </si>
  <si>
    <t>1.1.2.2</t>
  </si>
  <si>
    <t>Organizuoti vaikų ir jaunimo socialinės atskirties mažinimo bei užimtumo projektų įgyvendinimą</t>
  </si>
  <si>
    <t>Socialinių reikalų ir sveikatos departamentas</t>
  </si>
  <si>
    <t>Organizuoti mokinių konkursai, olimpiados</t>
  </si>
  <si>
    <t>Organizuota 24 Vilniaus miesto bendrojo ugdymo mokyklų mokinių dalykinės olimpiados, 14 konkursų, 9 festivaliai, 9 kiti renginiai. Iš jų didžiausio dalyvių skaičiaus sulaukė Lietuvos vaikų ir jaunimo teatrų šventė "Vaidenis", teatrinių improvizacijų šventė "Melpomenė kviečia", Pramoginių šokių kompozicijų festivalis "Šokio sūkury", Respublikinis vaikų dainų konkursas "Dainų dainelė", VII jaunučių chorų festivalis "Širdelėj skamba vis lopšinė", Mažojo  Kristoforo apdovanojimai, Meno festivalis "Reakcija",Konkursas "Dainuoju Lietuvai 2015",Vilniaus miesto pradinių klasių  mokinių meninio skaitymo konkursas ir kt .</t>
  </si>
  <si>
    <t>1.1.2.3</t>
  </si>
  <si>
    <t>Skatinti vaikų ir jaunimo nusikalstamumo ir žalingų įpročių prevencijos programų įgyvendinimą</t>
  </si>
  <si>
    <t>Vykdytos nusikalstamumo ir žalingų įpročių prevencijos priemonės ir renginiai.</t>
  </si>
  <si>
    <t>1.1.3.</t>
  </si>
  <si>
    <t>UŽDAVINYS.  Užtikrinti jaunimo politikos plėtrą  (Jaunimo reikalų skyrius)</t>
  </si>
  <si>
    <t>1.1.3.1</t>
  </si>
  <si>
    <t>Jaunimo reikalų skyrius</t>
  </si>
  <si>
    <t>1.1.3.2</t>
  </si>
  <si>
    <t xml:space="preserve">Vasaros poilsio programų įgyvendinimui pateiktos 112 paraiškų, iš jų finansuotos 98.   Nuo 2015 m. spalio mėn.vykdomas nefomaliojo vaikų švietimo veiklų organizavimas - akredituotos 308 programos, kurias lanko 12036 mokiniai, taip skatinamas vaikų ir jaunimo užimtumas (lėšos skirtos Lietuvos Respublikos švietimo ir mokslo ministerijos).                 </t>
  </si>
  <si>
    <t>Už tikslo įgyvendinimą atsakingas Saugaus miesto departamentas</t>
  </si>
  <si>
    <t>Terminas 2010-2020 metams</t>
  </si>
  <si>
    <t>1.4.</t>
  </si>
  <si>
    <t>TIKSLAS. Užtikrintas saugumas mieste (Saugaus miesto departamentas)</t>
  </si>
  <si>
    <t>1.4.1.</t>
  </si>
  <si>
    <t>UŽDAVINYS.  Įgyvendinti nusikaltimų ir kitų teisės pažeidimų prevencines priemones (Saugaus miesto departamentas)</t>
  </si>
  <si>
    <t>1.4.1.1</t>
  </si>
  <si>
    <t>Vykdyti prevencines, švietėjiškas saugumo programas</t>
  </si>
  <si>
    <t>Saugaus miesto departamentas</t>
  </si>
  <si>
    <t>Vykdyta: prevencinė akcija „Apsaugok mane“, gaisrų prevencijos akcija „Elkis atsakingai – nekelk pavojaus gamtai“, vykdytas vaizdo stebėjimo kamerų prevencinis projektas</t>
  </si>
  <si>
    <t>16 programa</t>
  </si>
  <si>
    <t>1.4.1.2</t>
  </si>
  <si>
    <t>Naudojant informacines technologijas vykdyti saugaus miesto iniciatyvas sveikatos įstaigose</t>
  </si>
  <si>
    <t>a) Vilniaus miesto sveikatos įstaigose įrengti filmavimo kameras;
b) Įdiegti įstaigose magnetinių praėjimo kortelių sistemas;
c) Įdiegti vieningą miesto vaizdinės stebėsenos sistemą, apimančią visas kameras.</t>
  </si>
  <si>
    <t>2010–2014</t>
  </si>
  <si>
    <t>Vilniaus miesto savivaldybės Visuomenės sveikatos biuras, Saugaus miesto departamentas</t>
  </si>
  <si>
    <t>7 programa</t>
  </si>
  <si>
    <t>1.4.1.3</t>
  </si>
  <si>
    <t>Užtikrinti saugumą ir tvarką miesto švietimo įstaigose</t>
  </si>
  <si>
    <t xml:space="preserve">a) Parengti saugumo ir tvarkos palaikymo sistemos Vilniaus miesto savivaldybei pavaldžiose švietimo įstaigose aprašymą;
b) Parengti saugumo ir tvarkos palaikymo Vilniaus miesto savivaldybei pavaldžiose švietimo įstaigose sistemos sukūrimo ir administravimo paslaugos viešojo pirkimo dokumentus;
c) Įrengti filmavimo kameras Vilniaus miesto švietimo įstaigose;
d) Įdiegti įstaigose magnetinių praėjimo kortelių sistemas;
e) Įdiegti vieningą miesto vaizdinės stebėsenos sistemą, apimančią visas kameras.
</t>
  </si>
  <si>
    <t>Švietimo, kultūros ir sporto departamentas, Saugaus miesto departamentas</t>
  </si>
  <si>
    <t>1.4.1.4</t>
  </si>
  <si>
    <t>Plėsti techninių pažeidimų fiksavimo priemonių infrastruktūrą</t>
  </si>
  <si>
    <t>a) Įrengti vaizdo kameras identifikuotose miesto vietose;
b) Įrengti greičio matavimo prietaisus identifikuotose Vilniaus miesto vietose;
c) Įrengti kitas technines priemones identifikuotose miesto vietose.</t>
  </si>
  <si>
    <t>1.4.1.5</t>
  </si>
  <si>
    <t>Įdiegti automatizuotą techninėmis priemonėmis užfiksuotų pažeidimų apdorojimo sistemą</t>
  </si>
  <si>
    <t xml:space="preserve">a) Parengti techninėmis priemonėmis užfiksuotų pažeidimų apdorojimo sistemos aprašymą [2010–2011 m.];
b) Parengti techninėmis priemonėmis užfiksuotų pažeidimų apdorojimo sistemos sukūrimo ir administravimo paslaugos viešųjų pirkimų dokumentus [2010–2011 m.];
c) Vykdyti sistemos priežiūrą ir palaikymą [2012–2020 m.].
</t>
  </si>
  <si>
    <t>1.4.2.</t>
  </si>
  <si>
    <t>UŽDAVINYS.  Sukurti viešosios tvarkos užtikrinimo sistemą (Saugaus miesto departamentas)</t>
  </si>
  <si>
    <t>1.4.2.1</t>
  </si>
  <si>
    <t>Tobulinti Vilniaus miesto savivaldybės Viešosios tvarkos tarnybos darbo organizavimo sistemą</t>
  </si>
  <si>
    <t xml:space="preserve">a) Parengti nacionalinių teisės aktų projektus dėl Viešosios tvarkos tarnybų įteisinimo;
b) Teikti parengtų teisės aktų projektus ir pasiūlymus kompetentingoms institucijoms;
c) Sukurti Vilniaus miesto savivaldybės Viešosios tvarkos tarnybos darbo organizavimo tvarką ir reikiamas tarnybos darbo sąlygas (aprūpinimas techninėmis ir kitomis darbo priemonėmis, tarnybos statuso ir funkcijų įtvirtinimas).
</t>
  </si>
  <si>
    <t>1.4.2.2</t>
  </si>
  <si>
    <t>Identifikuoti ir sudaryti pavojingų miesto vietų žemėlapius</t>
  </si>
  <si>
    <t xml:space="preserve">a) Surinkti informaciją apie potencialiai pavojingas Vilniaus miesto vietas iš bendruomenių, suinteresuotų organizacijų ir institucijų;
b) Nustatyti potencialiai pavojingas Vilniaus miesto vietas;
c) Įtraukti identifikuotas vietas į miesto pavojingų vietų žemėlapius.
</t>
  </si>
  <si>
    <t>1.4.2.3</t>
  </si>
  <si>
    <t>Sukurti viešuoju saugumu suinteresuotų institucijų ir bendruomenių tinklą ir koordinuoti šio tinklo funkcionavimą</t>
  </si>
  <si>
    <t xml:space="preserve">a) Užmegzti ryšius su Vilniaus miesto bendruomenėmis;
b) Prisijungti prie duomenų bazių, būtinų efektyviam viešojo saugumo palaikymo funkcijos įgyvendinimui;
c) Sudaryti sutartis dėl bendradarbiavimo su institucijomis ir organizacijomis, dirbančiomis viešojo saugumo srityje.
</t>
  </si>
  <si>
    <t>Užtikrinti faktais grįstą jaunimo politikos plėtrą vykdant reguliarią jaunimo ir jaunimo organizacijų situacijos stebėseną</t>
  </si>
  <si>
    <t xml:space="preserve">1. Kas trejus metus atlikti jaunimo poreikių tyrimą Vilniaus mieste.
2. Reguliariai  (bent kartą per metus) vykdyti jaunimo situacijos analizę.
3. Rengti susitikimus su Vilniaus mieste veikiančiomis jaunimo ir su jaunimu dirbančiomis organizacijomis siekiant įvertinti jų poreikius.
4. Rengti renginius, kurių tikslas – analizuoti esamą jaunimo, formalių ir neformalių jaunimo grupių padėtį.
5 Bendradarbiauti su jaunimo politikos srityje veikiančiomis įstaigomis, jaunaisiais mokslininkais ir jaunimo darbuotojais renkant duomenis, reikalingus jaunimo situacijos stebėsenai.
</t>
  </si>
  <si>
    <t>2015–2020</t>
  </si>
  <si>
    <t>Atliktas 1 tyrimas</t>
  </si>
  <si>
    <t>Didinti jaunimo bei formalių ir neformalių jaunimo grupių integraciją į miesto ekonominį, pilietinį, socialinį ir kultūrinį gyvenimą</t>
  </si>
  <si>
    <t xml:space="preserve">1. Skatinti jaunimo aktyvumą ir pilietinį ugdymąsi bei neformalių jaunimo grupių kūrimąsi.
2. Stiprinti ir remti jaunimo su jaunimu dirbančias, regionines jaunimo nevyriausybines organizacijas  teikiant institucinį bei projektinį finansavimą.
3. Skatinti ir remti jaunimo organizacijų bendradarbystės centrų kūrimąsi.
4. Užtikrinti kokybiškas gyvenimo sąlygas jaunoms šeimoms, tobulinant  esamą paslaugų ir informavimo jaunoms šeimos sistemą.
5. Plėtojant sporto veiklas didinti jaunimo integraciją į miesto socialinį gyvenimą.
6. Skatinti viešą ir privačią partnerystę užtikrinant kokybišką infrastruktūrą akademiniam jaunimui.
7. Skatinti jaunimo verslumą ir kūrybiškumą.
8. Bendradarbiauti su regioninėmis jaunimo organizacijų tarybomis siekiant didinti jaunimo įsitraukimą į jaunimo ir su jaunimu dirbančių organizacijų veiklą ir stiprinti jaunimo atstovavimą Savivaldybėje.
9. Sudaryti sąlygas jauniems žmonėms lengvatinėmis sąlygomis išsiimti verslo liudijimus.
10. Siekti, kad Vilniaus miesto savivaldybės tarybos klausimai, susiję su jaunais žmonėmis, būtų derinami su Vilniaus miesto jaunimo reikalų taryba.
</t>
  </si>
  <si>
    <t xml:space="preserve">3844 jauni žmonės dalyvavo jaunimo programų konkurso projektuose.
236 jaunų žmonių dalyvavo trumpalaikio mobilaus darbo su jaunimu užsiėmimuose
</t>
  </si>
  <si>
    <t>Vykdyti tarpžinybinį bendradarbiavimą reikalingą plėtojant jaunimo politiką.</t>
  </si>
  <si>
    <t xml:space="preserve">1. Bendradarbiaujant su jaunimo politikos srityse veikiančiomis įstaigomis rengti ir reguliariai atnaujinti veiklos planą.
2. Bendradarbiauti su jaunimo politikos srityse veikiančiomis įstaigomis įgyvendinant bendras veiklas, numatytas veiklos programoje 04 „Vaikų ir jaunimo socializacija“.
3. Rengti programas kartu su kitais Vilniaus miesto savivaldybės administracijos struktūriniais padaliniais siekiant atnaujinti vaikų žaidimo aikšteles, sporto infrastruktūrą, didinant neformalaus ugdymo prieinamumą jauniems žmonėms, kuriant darbui skirtas lauko erdves Vilniaus parkuose.
</t>
  </si>
  <si>
    <t>Buvo atnaujinta Vilniaus miesto strateginio plano jaunimo dalis.</t>
  </si>
  <si>
    <t>1.1.3.3.</t>
  </si>
  <si>
    <t>1.1.3.4.</t>
  </si>
  <si>
    <t>Didinti jaunimo užimtumą ir mažinti seniūnijų socioekonominius skirtumus vykdant  darbo su jaunimu plėtrą.</t>
  </si>
  <si>
    <t xml:space="preserve">1. Plėtoti atviro darbo su jaunimu, darbo su jaunimu gatvėje, mobilaus darbo paslaugas ir infrastruktūrą atsižvelgiant į seniūnijų poreikį.
2. Plėtoti darbą su niekur nedirbančiu, nesimokančiu ir mokymuose nedalyvaujančiu jaunimu.
3. Plėtoti esamus ir kurti naujus atvirus jaunimo centrus ir erdves.
</t>
  </si>
  <si>
    <t>1.1.3.5</t>
  </si>
  <si>
    <t>Užtikrinti jaunų žmonių informavimą</t>
  </si>
  <si>
    <t xml:space="preserve">1. Nuolat rinkti, atnaujinti ir viešinti informaciją apie Vilniaus mieste veikiančias jaunimo ir su jaunimu dirbančias organizacijas bei jų vykdomas veiklas.
2. Teikti informaciją jaunimui jam aktualiais klausimais (plėtoti jaunimo informacijos centro veiklą).
3. Teikti galimybę jaunimo ir su jaunimu dirbančioms organizacijoms naudotis Savivaldybės informacijos sklaidos priemonėmis.
4. Vykdyti sistemingą ir reguliarią jaunimo politikos viešinimo kampaniją Vilniaus mieste.
5. Vykdyti jaunimui skirtų informacinių kanalų stebėseną.
</t>
  </si>
  <si>
    <t>Vilniaus miesto 2010-2020 m. strateginiame plane nenumatyti kiti atsakingi vykdytojai, bet vykdant akcijas dalyvauja ir kiti Savivaldybės padaliniai</t>
  </si>
  <si>
    <t xml:space="preserve">a) 2015 metais finansuotas vaizdo stebėjimo kamerų vaizdo transliavimo paslaugų teikimas ir neįgaliųjų, dirbančių prie šių vaizdo stebėjimo kamerų, darbo užmokestis. 
Finansuotas Vilniaus apskrities priešgaisrinės gelbėjimo valdybos aplinkosauginis prevencinis projektas – „Galimų ekologinių situacijų, avarijų ir įvykių padarinių šalinimas“.  Pagal sutartį su UAB „Grinda“ išvežtas gyvsidabris iš sandėlių, esančių Nemenčinės II kaime, Vilniaus rajone. 
Kartu su Vilniaus apskrities vyriausiojo policijos komisariato Kelių policijos valdyba aktyviai vykdytos saugaus eismo priemonės Jungtinių Tautų paskelbtos saugaus eismo savaitės „Vaikai ir saugus eismas“ metu 2015 m. gegužės 4-10 d.
Kartu su AB „Lietuvos draudimas“ ir Vilniaus apskrities vyriausiuoju policijos komisariatu 2015 m. rugsėjo-spalio mėnesiais vykdyta kasmetinė eismo saugumo akcija „Apsaugok mane“. 
2015 m. rugsėjo 29 d. organizuotas Vilniaus licėjaus (Širvintų g. 82) priekinės sienos nuvalymo nuo nelegalių grafičių renginys „Terlionių išleistuvės“. Renginio metu pristatytos statinių apsaugos nuo grafičių priemonės, vykdoma nelegalių grafičių prevencija,  akcentuota grafičiais daroma žala, atsakomybė. 
Kartu su policijos pareigūnais vykdytos prevencinės priemonės poilsiavietėse, siekiant užtikrinti viešąją tvarką ir užkardyti alkoholinių gėrimų vartojimą, vykdytos priemonės kitose vietose, kuriose gali rinktis ir girtauti (svaigintis) nepilnamečiai ir kiti asmenys. 
Kartu su policija vykdyta Keleivių vežimo lengvaisiais automobiliais-taksi taisyklių laikymosi kontrolė. Vykdytos priemonės Vilniaus oro uoste, siekiant užkardyti bagažo vagystes, Kelių eismo taisyklių pažeidimus ir taksi paslaugas teikiančių vairuotojų galimus pažeidimus. 
</t>
  </si>
  <si>
    <t xml:space="preserve">2015 metais organizuotas AB „Lietuvos draudimas“ parengtų akcijos „Apsaugok mane“ plakatų platinimas. Akcijos metu padovanotos saugaus eismo knygelės bendrojo ugdymo įstaigų pradinėms klasėms.  
Jungtinių Tautų saugaus eismo savaitei „Vaikai ir saugus eismas“, vykusiai 2015 m. gegužės 4-10 d., parengtos atmintinės vaikams ir plakatai mokykloms kaip saugiai elgtis kelyje. Plakatai išplatinti bendrojo ugdymo įstaigoms, kuriose mokosi pradinių klasių moksleiviai, atmintinės išdalintos moksleiviams įvairių renginių metu. 
Atnaujinti ir platinti lankstinukai, plakatai, informuojantys apie gyvūnų laikymo reikalavimus Vilniaus mieste. 
Parengti ir išplatinti pranešimai gyventojams dėl atliekų tvarkymo, sklypų priežiūros reikalavimų ir kitomis temomis. 
</t>
  </si>
  <si>
    <t>a)</t>
  </si>
  <si>
    <t>b)</t>
  </si>
  <si>
    <t>1.4.1.1 REZULTATAI</t>
  </si>
  <si>
    <t xml:space="preserve">c) </t>
  </si>
  <si>
    <t xml:space="preserve">2015 metais teikta informacija gyventojams, Rinkodaros ir komunikacijos skyriui, žiniasklaidai apie vykdomas Saugaus miesto departamento veiklas, priemones, prevencines akcijas, renginius.  
Dalyvauta organizuojant 2015 m. birželio 11 d. vykusį Nusikalstamumo prevencijos per aplinkos dizainą metodo (angl. CPTED – Crime prevention through environmental design) pristatymą bendruomenėms, daugiabučių namų administratoriams ir bendrijoms, Vilniaus miesto savivaldybės vadovybei ir administracijos padaliniams. 
Duotas interviu 2015 m. birželio 19 d. LNK žinių laidai apie slėptuves bei patalpas, kuriose būtų galima pasislėpti nelaimės atveju. 
Teikta informacija kitoms žiniasklaidos laidoms. 
</t>
  </si>
  <si>
    <t>Informacinių technologijų skyrius</t>
  </si>
  <si>
    <t xml:space="preserve">2015 metais administracinių teisės pažeidimų administravimo modulis buvo testinės aplinkos įdiegimo stadijoje. 
2015 metais E. miesto departamentas įvykdė administracinių teisės pažeidimų modulio analizės ir integravimo į Administracinių teisių pažeidimų registrą specifikacijos parengimo paslaugų viešąjį pirkimą. 
Administracinių teisės pažeidimų modulio kūrimo darbai atliekami pagal pasirašytą sutartį su UAB „Idamas“.
</t>
  </si>
  <si>
    <t>Pavojingų vietų žemėlapis nėra sukurtas, tačiau Vilniaus miesto savivaldybės interneto tinklalapyje www.vilnius.lt 2015 metais veikė ir šiuo metu veikia internetinis žemėlapis, apimantis įvairias miesto problemas, įskaitant informaciją apie potencialiai pavojingas vietas (pavojų keliantys objektai, nepakankamas gatvių apšvietimas ir kt.). Miesto problemas registruoja gyventojai, prisijungę prie miesto problemų registravimo posistemės. Užregistruotos miesto problemos atvaizduojamos internetiniame žemėlapyje</t>
  </si>
  <si>
    <t>Už tikslo įgyvendinimą atsakingas Administracijos direktorius</t>
  </si>
  <si>
    <t>4.1.</t>
  </si>
  <si>
    <t>TIKSLAS. Aukšta teikiamų paslaugų ir funkcijų vykdymo kokybė (Administracijos direktorius)</t>
  </si>
  <si>
    <t>4.1.1.</t>
  </si>
  <si>
    <t>Tobulinti savivaldybės valdymą (Administracijos direktorius)</t>
  </si>
  <si>
    <t>4.1.1.1</t>
  </si>
  <si>
    <t>Sureguliuoti ilgalaikio ir trumpalaikio planavimo sistemas</t>
  </si>
  <si>
    <t>Gerinti planavimo procesus, tobulinti veiklos ir strateginių planų rengimą, valdymą, užtikrinant sąryšius ir pan.</t>
  </si>
  <si>
    <t>Administracijos direktorius</t>
  </si>
  <si>
    <t xml:space="preserve">16 programa </t>
  </si>
  <si>
    <t>4.1.1.2</t>
  </si>
  <si>
    <t>Tobulinti darbų organizavimo procesus</t>
  </si>
  <si>
    <t>4.1.1.3</t>
  </si>
  <si>
    <t>Tobulinti personalo valdymą</t>
  </si>
  <si>
    <t xml:space="preserve">a) Ieškoti papildomų galimybių (finansavimo šaltinių) Savivaldybės darbuotojų gebėjimams didinti, bendradarbiavimo projektams įgyvendinti;
b) Efektyviai panaudoti turimus žmogiškuosius išteklius, sudaryti sąlygas nuolatiniam Savivaldybės darbuotojų gebėjimų tobulinimui ir kvalifikacijos kėlimui.
</t>
  </si>
  <si>
    <t xml:space="preserve">16 programa  </t>
  </si>
  <si>
    <t>4.1.1.4</t>
  </si>
  <si>
    <t>Diegti modernius vadybos metodus, sistemas</t>
  </si>
  <si>
    <t>Šiuo metu egzistuojančių ir naujų sistemų, valdymo įrankių modernizavimas, kūrimas ir diegimas (pvz. kokybės vadybos sistemų, bendrojo vertinimo modelio (BVM), valdymo, orientuoto į rezultatus (VORT) ir pan., atsižvelgiant į savivaldybės administracijos poreikį ir aktualijas).</t>
  </si>
  <si>
    <t>4.1.1.5</t>
  </si>
  <si>
    <t>Skatinti kokybinius savivaldos administravimo ir finansavimo pokyčius</t>
  </si>
  <si>
    <t xml:space="preserve">a) Išanalizavus galimybes, inicijuoti norminių teisės aktų pataisas, siekiant efektyvesnio GPM perskirstymo (pvz. GPM mokėjimas pagal darbo, o ne gyvenamąją vietą);
b) Išanalizavus galimybes, inicijuoti norminių teisės aktų pataisas, siekiant efektyvesnio su transporto lengvatomis susijusių išlaidų kompensavimo modelio (pvz. kompensacijas moka lengvatos teikėjas);
c) Išanalizavus galimybes, inicijuoti norminių teisės aktų pataisas, siekiant kokybinių pokyčių viešojo sektoriaus darbuotojų (tarp jų ir valstybės tarnautojų) skatinimo (motyvavimo) sistemoje (motyvaciją siejant su darbo rezultatais, didinant darbuotojų lojalumą ir pan.);
d) Inicijuoti kitus pokyčius, siekiant efektyvesnio savivaldos administravimo ir finansavimo modelio.
</t>
  </si>
  <si>
    <t>2011–2020</t>
  </si>
  <si>
    <t>Teisės departamentas</t>
  </si>
  <si>
    <t xml:space="preserve">16 programa   </t>
  </si>
  <si>
    <t>4.1.1.6</t>
  </si>
  <si>
    <t>Vykdyti skaidrią ir ekonomišką Savivaldybės turto reformą</t>
  </si>
  <si>
    <t>2010–2015</t>
  </si>
  <si>
    <t>4.1.1.7</t>
  </si>
  <si>
    <t>Tinkamai pasirengti 2014–2020 metų ES struktūrinės paramos programavimo laikotarpiui</t>
  </si>
  <si>
    <t>Parengti Vilniaus miesto savivaldybės administracijos struktūrinių dalinių ir jų reguliavimo sričiai priskirtų įstaigų / įmonių projektų, finansuojamų ES fondų lėšomis, planavimo, rengimo ir įgyvendinimo tvarką Lietuvos 2014–2020 m. ES struktūrinės paramos programavimo laikotarpiui.</t>
  </si>
  <si>
    <t>4.1.1.8</t>
  </si>
  <si>
    <t>Savivaldybėje sukurti ir įdiegti naujus informacinių technologijų ir sistemų sprendimus</t>
  </si>
  <si>
    <t xml:space="preserve">Pagal poreikį kurti ir diegti funkcionalias ir pažangias IT sistemas:
a) Sukurti vieningą informacinę sistemą apie Savivaldybės inicijuojamus, vykdomus ir įvykdytus projektus;
b) Tobulinti ES fondų finansuojamų projektų valdymo sistemą ir pritaikyti sistemą naujam Lietuvos 2014–2020 m. ES struktūrinės paramos programavimo laikotarpiui;
c) Atsižvelgiant į poreikius kurti vidines sistemas.
</t>
  </si>
  <si>
    <t>4.1.1.9</t>
  </si>
  <si>
    <t>Plėtoti Vilniaus miesto GIS (geografinę informacinę sistemą)</t>
  </si>
  <si>
    <t xml:space="preserve">a) Sukurti ir plėtoti Vilniaus miesto GIS teminių žemėlapių svetainę;
b) Vystyti Vilniaus miesto aplinkos sektorių stebėsenos, analizės, vertinimo, priemonių administravimo GIS;
c) Plėtoti Vilniaus miesto kartografijos, žemėvaldos, teritorijų, inžinerinių komunikacijų planavimo, projektavimo, statybų administravimo GIS.
</t>
  </si>
  <si>
    <t xml:space="preserve">7 programa  </t>
  </si>
  <si>
    <t>4.1.2.</t>
  </si>
  <si>
    <t>UŽDAVINYS.  Plėsti „elektroninio miesto“ paslaugų teikimą visuomenei (E. miesto departamentas)</t>
  </si>
  <si>
    <t>4.1.2.1</t>
  </si>
  <si>
    <t>Tobulinti „vartotojui draugišką“, neįgaliesiems prieinamą miesto interneto svetainę</t>
  </si>
  <si>
    <t>Tobulinti „vartotojui draugišką“, neįgaliesiems prieinamą miesto interneto svetainę su tiesioginio bendravimo galimybe miesto gyventojams ir svečiams.</t>
  </si>
  <si>
    <t xml:space="preserve">Atnaujinta interneto svetainė. </t>
  </si>
  <si>
    <t>4.1.2.2</t>
  </si>
  <si>
    <t>Inicijuoti Savivaldybės kuruojamų įmonių modernių interneto svetainių kūrimą ir elektroninių paslaugų teikimą gyventojams</t>
  </si>
  <si>
    <t>a) Inicijuoti, kad visos savivaldybės įmonės turėtų modernias internetines svetaines, kurios atitiktų keliamus reikalavimus;
b) Skatinti, kad įmonės, kurios teikia administracines ir viešąsias paslaugas, pradėtų paslaugas teikti elektroniniu būdu.</t>
  </si>
  <si>
    <t>4.1.2.3</t>
  </si>
  <si>
    <t>Diegti ir plėtoti elektronines aplinkos apsaugos ir stebėsenos priemones</t>
  </si>
  <si>
    <t xml:space="preserve">a) Sukurti aplinkos apsaugos stebėsenos sistemą, leisiančią prižiūrėti miesto aplinkos tvarkymo darbus, stebėti jų atlikimo kokybę, kontroliuoti įmones, atsakingas už buitinių atliekų tvarkymą, internetinėje erdvėje [2010–2012 m.];
b) Sukūrus sistemą skatinti Vilniaus miesto gyventojus aktyviau dalyvauti tvarkant aplinką (gyventojai galės nusistatyti optimalius šiukšlių išvežimo grafikus ir pateikti skundus dėl netinkamai atliekamų darbų, kt.) [2010–2012 m.];
c) Vykdyti įdiegtų priemonių priežiūrą ir palaikymą [2012–2020 m.].
</t>
  </si>
  <si>
    <t>4.1.2.4</t>
  </si>
  <si>
    <t>Diegti ir plėtoti elektroninio švietimo priemones</t>
  </si>
  <si>
    <t>a) E. dienynas;
b) E. registracija į darželius;
c) Informacinių sistemų (registravimosi, informavimo) diegimas darželiuose ir mokyklose;
d) Mokyklų administracinių informacinių sistemų (DVS, FVS) diegimas.</t>
  </si>
  <si>
    <t>Įdiegta IMIS sistema 9 mokyklose. Įgyvendinta E. registracija į darželius. Atliktas pirkimas "Modernios-saugios mokyklos sprendimas" ir pasirašyta sutartis su UAB "Nacionaliniu švietimo centru". Saugumo sistemos įrengtos 7 mokyklose.</t>
  </si>
  <si>
    <t>4.1.2.5</t>
  </si>
  <si>
    <t>Diegti ir plėtoti elektroninės sveikatos priemones</t>
  </si>
  <si>
    <t xml:space="preserve">a) Elektroninės registracijos pas I ir II lygio specialistus poliklinikose diegimas;
b) E. recepto diegimas;
c) E. paciento kortelės diegimas poliklinikose;
d) Poliklinikų laboratorinės įrangos integravimas su informacinėmis sistemomis;
e) Integracija su nacionalinės elektroninės sveikatos projektais.
</t>
  </si>
  <si>
    <t>4.1.2.6</t>
  </si>
  <si>
    <t>Diegti informacines technologijas, padėsiančias efektyviau teikti ir planuoti socialines paslaugas</t>
  </si>
  <si>
    <t>a) Informacinių registrų sukūrimas ir įdiegimas;
b) Informacinių sistemų, palengvinančių sudaryti gyventojų, siekiančių gauti paramą, eiles, padedančių viešinti sąrašus, diegimas;
c) Teikiamų socialinių paslaugų elektronizavimas;
d) Elektronizuotų socialinių paslaugų teikimo brandos lygio didinimas.</t>
  </si>
  <si>
    <t>2012–2020</t>
  </si>
  <si>
    <t xml:space="preserve">7 programa   </t>
  </si>
  <si>
    <t>4.1.2.7</t>
  </si>
  <si>
    <t>Diegti intelektualias transporto valdymo sistemas</t>
  </si>
  <si>
    <t xml:space="preserve">a) Įdiegti vieningą elektroninio bilieto sistemą miesto (vietinio, priemiestinio) maršrutuose, nepriklausomai nuo transporto rūšies [2010–2015 m.];
b) Diegti intelektualias transporto valdymo sistemas (vežėjų stebėsena, transporto valdymas, eismo valdymas, kt.) [2010–2017 m.].
</t>
  </si>
  <si>
    <t>2010–2017</t>
  </si>
  <si>
    <t>4.1.2.8</t>
  </si>
  <si>
    <t>Skatinti inovatyvių technologijų panaudojimą bibliotekose, muziejuose, kitose kultūros įstaigose</t>
  </si>
  <si>
    <t>E. bilieto sistemos plėtra (pagal Vilniaus miesto savivaldybės tarybos sprendimą „Dėl elektroninių mikromokėjimų ir identifikavimo sistemos plėtros 2007–2017 metų programos patvirtinimo“ 2007 m. vasario 14 d. Nr. 1-1539).</t>
  </si>
  <si>
    <t>4.1.2.9</t>
  </si>
  <si>
    <t>Plėtoti elektroninės valdžios priemones</t>
  </si>
  <si>
    <t>Elektroninių paslaugų sistemos diegimas ir plėtra Vilniaus mieste:
a) Teikiamų paslaugų perkėlimas į aukštesnį brandos lygį;
b) Naujų paslaugų sukūrimas ir elektronizavimas.</t>
  </si>
  <si>
    <t>4.1.2. 10</t>
  </si>
  <si>
    <t>Plėtoti elektroninės demokratijos priemones</t>
  </si>
  <si>
    <t xml:space="preserve">a) Elektroninių priemonių, skirtų gyventojams dalyvauti priimant sprendimus, sukūrimas ir įdiegimas [2010–2012 m.]:
1) Posėdžių transliacijos internetu;
2) Sistemos, kuriomis naudodamiesi gyventojai galės išreikšti nuomonę dėl teisės aktų projektų, sukūrimas;
3) Gyventojų peticijų ir iniciatyvų teikimo, konsultavimo internetu galimybė;
</t>
  </si>
  <si>
    <t xml:space="preserve">7 programa </t>
  </si>
  <si>
    <t>4.1.3.</t>
  </si>
  <si>
    <t>UŽDAVINYS.  Užtikrinti glaudų tarptautinį ir tarpinstitucinį bendradarbiavimą (Užsienio ryšių skyrius)</t>
  </si>
  <si>
    <t>4.1.3.1</t>
  </si>
  <si>
    <t>Užtikrinti galimybes Vilniaus ir užsienio specialistams keistis dalykine informacija ir patirtimi</t>
  </si>
  <si>
    <t>a) Organizuoti savivaldybės politikų ir specialistų oficialius ir dalykinius vizitus užsienyje;
b) Rengti ir vykdyti užsienio delegacijų priėmimo Vilniuje programas;
c) Organizuoti temines konferencijas, kitus renginius Vilniuje ir užsienyje.</t>
  </si>
  <si>
    <t>Užsienio ryšių skyrius</t>
  </si>
  <si>
    <t>4.1.3.2</t>
  </si>
  <si>
    <t>Skatinti tarpinstitucinį bendradarbiavimą tarptautinių iniciatyvų įgyvendinimo tikslais</t>
  </si>
  <si>
    <t>Įtvirtinti, užmegzti glaudaus bendradarbiavimo santykius su Lietuvos institucijomis, inicijuojant bendrus projektus su užsienio šalių partneriais.</t>
  </si>
  <si>
    <t>4.1.3.3</t>
  </si>
  <si>
    <t>Skatinti Tarptautinio bendradarbiavimo tarybos veiklos plėtrą</t>
  </si>
  <si>
    <t>Naujų projektų, iniciatyvų įgyvendinimas.</t>
  </si>
  <si>
    <t>4.1.3.4</t>
  </si>
  <si>
    <t>Skatinti visuomeninių ir nevyriausybinių organizacijų socialines, kultūrines, ekonomines iniciatyvas</t>
  </si>
  <si>
    <t>Finansinės paramos mechanizmas visuomeninių ir nevyriausybinių organizacijų tarptautiniams projektams.</t>
  </si>
  <si>
    <t xml:space="preserve">[Turto valdymo ir privatizavimo skyrius] a) Parduoti (privatizuoti) dalį turto (pritraukiant vietos ir užsienio investuotojus) – Savivaldybei priklausančias įmones ar nekilnojamojo turto objektus, gautas lėšas panaudoti prioritetiniams investiciniams projektams vykdyti;
b) Optimizuoti Savivaldybei priklausančių įmonių veiklą, atsisakyti nereikalingo turto ir savivaldai nebūdingų funkcijų, viešąsias paslaugas perskirstant rinkos dalyviams;
c) Užtikrinti skaidrumą vykdant savivaldybės turto reformą, viešinant visą su savivaldybės turto pardavimu/privatizavimu susijusią informaciją.
</t>
  </si>
  <si>
    <t>2015-04-02 Buvo pasirašyta sutartis Nr. A64-38/15(3.10.22-AD4), tačiau 2015-06-26 nutraukta dėl rizikos laiku neįgyvendinti projekto veiklų  ir neįsisavinti ES fondų lėšų.</t>
  </si>
  <si>
    <t xml:space="preserve">Per 2015 m. buvo patobulinta kartografinių duomenų bazė ir GIS posistemės. </t>
  </si>
  <si>
    <t xml:space="preserve">Atliekamas nuolatinis svetainės www.vilnius.lt atnaujinimas. </t>
  </si>
  <si>
    <t>Nepradėtas, nes nebuvo skirta lėšų.</t>
  </si>
  <si>
    <t xml:space="preserve">Iš VĮ "Registrų centras" įsigyti nekilnojamo turto registro duomenys, reikalingi aplinkos apsaugos sistemos sukūrimui. </t>
  </si>
  <si>
    <t xml:space="preserve">Pagal naujus reglamentus atnaujinta ir patobulinta priėmimo į ikimokyklines įstaigas sistema. </t>
  </si>
  <si>
    <t>Nebuvo skirta lėšų.</t>
  </si>
  <si>
    <t xml:space="preserve">Planuojami projektai pradėti derinti su kitomis institucijomis. </t>
  </si>
  <si>
    <t>Veikianti elektroninio bilieto sistema.</t>
  </si>
  <si>
    <t xml:space="preserve">107 paslaugų perkeltos į aukščiausią brandos lygį. </t>
  </si>
  <si>
    <t>Už tikslo įgyvendinimą atsakingas Socialinių reikalų ir sveikatos dep.</t>
  </si>
  <si>
    <t xml:space="preserve">Veiksmo aprašymas, detalizacija 
</t>
  </si>
  <si>
    <t>Lėšos (tūkst.Eur)</t>
  </si>
  <si>
    <t>1.3.</t>
  </si>
  <si>
    <t>TIKSLAS. Užtikrinta visavertė ir saugi socialinė aplinka (Socialinių reikalų ir sveikatos departamentas)</t>
  </si>
  <si>
    <t>1.3.1.</t>
  </si>
  <si>
    <t>UŽDAVINYS. Užtikrinti socialinių paslaugų prieinamumą ir kokybę (Socialinių reikalų ir sveikatos departamentas)</t>
  </si>
  <si>
    <t>1.3.1.1</t>
  </si>
  <si>
    <t>Plėtoti socialines paslaugas krizinėse situacijose atsidūrusioms šeimoms</t>
  </si>
  <si>
    <t>2 programa</t>
  </si>
  <si>
    <t>1.3.1.2</t>
  </si>
  <si>
    <t>Plėtoti socialines paslaugas rizikos grupių asmenims ir jų šeimoms, vaikams, netekusiems tėvų globos</t>
  </si>
  <si>
    <t>2011-2020</t>
  </si>
  <si>
    <t>1.3.1.3</t>
  </si>
  <si>
    <t>Sukurti ir įgyvendinti pagalbos modelį, skirtą asmenims, grįžusiems iš įkalinimo įstaigų</t>
  </si>
  <si>
    <t>1.3.1.4</t>
  </si>
  <si>
    <t>Gerinti socialinių paslaugų kokybę ir prieinamumą senyvo amžiaus ir neįgaliems žmonėms</t>
  </si>
  <si>
    <t>Paslaugos teiktos 42 socialinių paslaugų įstaigose</t>
  </si>
  <si>
    <t>Socialinės paramos centras  pagalbos namuose paslaugas teikė 1404 asmenims, dienos socialinės globos paslaugas - 151 asmeniui, integralios pagalbos paslaugas - 147 asmenims; Lietuvos Raudonojo Kryžiaus Vilniaus miesto draugija pagalbos slaugant asmenis jų namuose paslaugas teikė 140 asmenų;  dienos socialinės globos paslaugos teiktos 8 socialinių paslaugų įstaigose (294 paslaugų gavėjai); apgyvendinimo savarankiško gyvenimo namuose teiktos 4 socialinių paslaugų įstaigose (117 paslaugų gavėjų);  ilgalaikės socialinės globos paslaugos teiktos 29 socialinių paslaugų įstaigose (872 paslaugų  gavėjai).</t>
  </si>
  <si>
    <t>1.3.1.5</t>
  </si>
  <si>
    <t>Užtikrinti šiuolaikinių techninių pagalbos priemonių prieinamumą neįgaliesiems Savivaldybės įkurtose socialinių paslaugų įstaigose</t>
  </si>
  <si>
    <t>Įgyvendintas 2013 m.</t>
  </si>
  <si>
    <t>1.3.1.6</t>
  </si>
  <si>
    <t>Gerinti decentralizuotą socialinės paramos teikimo organizavimą</t>
  </si>
  <si>
    <t>Neįvykdytas dėl lėšų trūkumo</t>
  </si>
  <si>
    <t>1.3.1.7</t>
  </si>
  <si>
    <t>Skatinti visavertį žmonių su negalia įtraukimą į visuomenę</t>
  </si>
  <si>
    <t xml:space="preserve">a) Skatinti Neįgaliųjų teisių konvencijos bendrųjų principų laikymąsi;
b) Didinti visuomenės supratimą apie žmonių su negalia poreikius, teises ir galimybes;
c) Plėtoti tarpinstitucinį bendradarbiavimą su neįgalių asmenų organizacijomis, skatinti principo „Nieko neįgaliesiems be pačių neįgaliųjų“ laikymąsi.
</t>
  </si>
  <si>
    <t>1.2.</t>
  </si>
  <si>
    <t>TIKSLAS. Sveika visuomenė ir efektyvi sveikatos priežiūros sistema (Socialinių reikalų ir sveikatos departamentas)</t>
  </si>
  <si>
    <t>1.2.1.</t>
  </si>
  <si>
    <t>UŽDAVINYS.  Formuoti sveiką visuomenę, propaguoti sveiką gyvenseną ir ekologišką gyvenimo būdą (Socialinių reikalų ir sveikatos departamentas)</t>
  </si>
  <si>
    <t>1.2.1.1</t>
  </si>
  <si>
    <t>Įgyvendinti Vilniaus miesto savivaldybės visuomenės sveikatos priežiūros strategiją</t>
  </si>
  <si>
    <t>Vilniaus miesto savivaldybės visuomenės sveikatos biuras</t>
  </si>
  <si>
    <t>a) Įgyvendinamas Vilniaus miesto visuomenės sveikatos priežiūros strategijos 2014-2016 m. projektas; b) Parengta Vilniaus miesto visuomenės sveikatos stebėsenos 2015 metų ataskaita pagal patvirtintą  2015-2017 m. Stebėsenos programą</t>
  </si>
  <si>
    <t>3 programa</t>
  </si>
  <si>
    <t>1.2.1.2</t>
  </si>
  <si>
    <t>Įgyvendinti visuomenės sveikatos profilaktines programas</t>
  </si>
  <si>
    <t xml:space="preserve">Vilniaus miesto savivaldybėje buvo įgyvendintos 38 prevencinės, sveikatinimo, profilaktikos  visuomenės sveikatos programos </t>
  </si>
  <si>
    <t>Vilniaus mieste buvo organizuotos ir įgyvendintos 38 visuomenės sveikatos programos. Skirta lėšų iš viso: 316,6 tūkst.Eur, iš jų panaudota 221,8 tūkst.Eur.</t>
  </si>
  <si>
    <t>1.2.1.3</t>
  </si>
  <si>
    <t xml:space="preserve">Įvyko kvalifikacijos kėlimo seminarai visuomenės sveikatos priežiūros specialistų, vykdančių sveikatos priežiūrą Vilniaus miesto ikimokyklinio ir bendrojo ugdymo mokyklose. Vykdyta informacijos sklaida apie onkologinių ligų profilaktines programas - spaudoje, viešose vietose, SPĮ. Informacijos sklaida sveikos gyvensenos ir ekologinės informacijos klausimais spaudoje, internetinėje erdvėje, radijuje - 150 skirtingų viešinimo akcijų.   
</t>
  </si>
  <si>
    <t>1.2.1.4</t>
  </si>
  <si>
    <t>Inicijuoti švietėjiškus renginius, projektus ar programas, seniūnijose propaguoti ir ugdyti sveiką gyvenseną, ekologišką mąstyseną ir fizinį aktyvumą</t>
  </si>
  <si>
    <t xml:space="preserve">a) nuolat buvo organizuojami ir vykdomi šiaurietiško ėjimo su lazdomis užsiėmimai. Organizuoti 122 šiaurietiško ėjimo užsiėmimai; b) nuolat organizuojamos mankštos senjorams ir darbingo amžiaus žmonėms). Organizuotos 1173  mankštos senjorams ir darbingo amžiaus žmonėms.                               </t>
  </si>
  <si>
    <t xml:space="preserve">Organizuotuose šiaurietiško ėjimo užsiėmimuose dalyvavo 1635 dalyviai, mankštose dalyvavo 12471 asmuo.                            </t>
  </si>
  <si>
    <t>1.2.1.5</t>
  </si>
  <si>
    <t>Viešinti ir skleisti informaciją apie alternatyvaus švaraus transporto plėtrą</t>
  </si>
  <si>
    <t xml:space="preserve">Parengti ir išplatinti straipsniai, plakatai, informacinės knygutės ir lankstinukai, skrajutės įvairiomis visuomenės sveikatos bei sveikos gyvensenos temomis. </t>
  </si>
  <si>
    <t xml:space="preserve">Parengti 64 straipsniai, parengta ir išplatinta 1000 vnt. plakatų, 600 vnt informacinių knygučių, 14300 vnt. lankstinukų, 29000 vnt. skarajučių ir atmintinių.   </t>
  </si>
  <si>
    <t xml:space="preserve">UŽDAVINYS. Padidinti asmens sveikatos priežiūros paslaugų kokybę ir prieinamumą (Socialinių reikalų ir sveikatos departamentas) </t>
  </si>
  <si>
    <t>1.2.2.1</t>
  </si>
  <si>
    <t>Optimizuoti ambulatorinių sveikatos priežiūros paslaugų tinklą</t>
  </si>
  <si>
    <t>2015 m. nebuvo įgyvendinama</t>
  </si>
  <si>
    <t>1.2.2.2</t>
  </si>
  <si>
    <t>Optimizuoti stacionarių sveikatos priežiūros paslaugų tinklą</t>
  </si>
  <si>
    <t>1.2.2.3</t>
  </si>
  <si>
    <t>Padidinti slaugos sveikatos priežiūros paslaugų prieinamumą</t>
  </si>
  <si>
    <t>1.2.2.4</t>
  </si>
  <si>
    <t>Tobulinti Vilniaus miesto savivaldybės psichikos sveikatos ir kitų specializuotų paslaugų teikimą</t>
  </si>
  <si>
    <t>1.2.2.5</t>
  </si>
  <si>
    <t>Gerinti greitosios medicinos pagalbos paslaugų teikimą</t>
  </si>
  <si>
    <t>1.2.2.6</t>
  </si>
  <si>
    <t>Gerinti sveikatos priežiūros paslaugas teikiančių savivaldybės įstaigų infrastruktūrą</t>
  </si>
  <si>
    <t xml:space="preserve">Sveikatos apsaugos skyriaus kuruojamos sveikatos priežiūros įstaigos įgyvendino 14 projektų, kuriems finansuoti 2015 m.  buvo numatyta 4298,8 tūkst. Eur: iš jų 778,2 tūkst. Eur savivaldybės biudžeto lėšų, 335,7 tūkst. Eur valstybės biudžeto specialiosios tikslinės dotacijos lėšų, 2119,0 tūkst. Eur skolintų lėšų, 934,7 tūkst. Eur Europos Sąjungos struktūrinių fondų lėšų, 131,2 tūkst. Eur valstybės biudžeto lėšų.    </t>
  </si>
  <si>
    <t>1.2.2.7</t>
  </si>
  <si>
    <t>Organizuoti sveikatos priežiūros paslaugas be tėvų globos likusiems vaikams</t>
  </si>
  <si>
    <t>1.3.2.</t>
  </si>
  <si>
    <t>UŽDAVINYS. Užtikrinti socialinio būsto prieinamumą ir efektyvų valdymą (Socialinių reikalų ir sveikatos departamentas)</t>
  </si>
  <si>
    <t>1.3.2.1</t>
  </si>
  <si>
    <t>Vykdyti Savivaldybės būsto poreikio tyrimus, įvertinant atskirų socialinių grupių poreikius</t>
  </si>
  <si>
    <t>–</t>
  </si>
  <si>
    <t>5 programa</t>
  </si>
  <si>
    <t>1.3.2.2</t>
  </si>
  <si>
    <t>Didinti Savivaldybės butų fondą</t>
  </si>
  <si>
    <t>1.3.2.3</t>
  </si>
  <si>
    <t>Parengti ir įgyvendinti Savivaldybės būsto remonto programą</t>
  </si>
  <si>
    <t>1.3.2.4</t>
  </si>
  <si>
    <t>Optimizuoti socialinio būsto fondo valdymą, naudojimą ir kontrolę</t>
  </si>
  <si>
    <t xml:space="preserve">Tyrimai planuojami vykdyti kas dvejus metus (2014, 2016 ir 2018). 
</t>
  </si>
  <si>
    <t>Vidaus apgailos darbai, butų įrengimas, inžinerinių tinklų ir kt. darbų atlikimas statomame 79 butų daugiabučiame name  Linksmoji  121.</t>
  </si>
  <si>
    <t>Miesto plėtros departamentas, Finansų departamentas</t>
  </si>
  <si>
    <t>2010–2018</t>
  </si>
  <si>
    <t>Miesto plėtros departamentas</t>
  </si>
  <si>
    <t>2010–2013</t>
  </si>
  <si>
    <t>Seniūnijos</t>
  </si>
  <si>
    <t>2.1.</t>
  </si>
  <si>
    <t>2.1.1.</t>
  </si>
  <si>
    <t>2.1.1.1</t>
  </si>
  <si>
    <t>Plėtoti verslo įmonių rėmimo sistemą, rengti ir įgyvendinti verslo skatinimo projektus, stiprinti savivaldybės ir asocijuotų verslo struktūrų bendradarbiavimą</t>
  </si>
  <si>
    <t xml:space="preserve">[Verslo ir paslaugų skyrius]
a) Inicijuoti ir remti muges, konferencijas, skatinančias naujas idėjas versle ir verslo ryšių plėtrą;
b) Vykdyti įvairius smulkiojo verslo skatinimo ir gyventojų užimtumo projektus;
c) Bendradarbiauti su VšĮ „Vilnijos verslo inkubatorius“,
Vilniaus prekybos, pramonės ir amatų rūmais ir kitomis asocijuotomis verslo įmonėmis.
</t>
  </si>
  <si>
    <t>8 programa</t>
  </si>
  <si>
    <t>2.1.1.2</t>
  </si>
  <si>
    <t>Remti verslo organizacijų iniciatyvas ir aktyviai prisidėti rengiant įstatymų pataisas, gerinančias verslo sąlygas</t>
  </si>
  <si>
    <t>[Verslo ir paslaugų skyrius]
Teikti siūlymus rengiant įstatymų pataisas, kuriomis bus siekiama supaprastinti sąlygas verslui.</t>
  </si>
  <si>
    <t>Pakeisti Savivaldybės teisės aktai reglamentuojantys išorinės reklamos įrengimą ir leidimų išdavimą. Teikti siūlymai Lietuvos savivaldybių asociacijai ir LR Ūkio ministerijai dėl Reklamos įstatymo ir Išorinės reklamos įrengimo taisyklių.</t>
  </si>
  <si>
    <t>2.1.1.3</t>
  </si>
  <si>
    <t>Skatinti verslui skirtų paslaugų plėtrą ir jų prieinamumą</t>
  </si>
  <si>
    <t xml:space="preserve">a) Tobulinti (supaprastinti) verslo licencijų ir
leidimų išdavimo tvarką;
b) Padaryti paprastesnį leidimų įrengti ir eksploatuoti išorinę vaizdinę reklamą išdavimą;
c) Supaprastinti negyvenamų patalpų nuomos sąlygas ir nekilnojamojo turto privatizavimo procesus.
</t>
  </si>
  <si>
    <t>2.1.1.4</t>
  </si>
  <si>
    <t>Vykdyti aktyvią darbo rinkos užimtumo ir nedarbo mažinimo politiką</t>
  </si>
  <si>
    <t>[Verslo ir paslaugų skyrius]
a) Dalyvauti rengiant ir įgyvendinant Vilniaus miesto gyventojų užimtumo ir nedarbo mažinimo programą „Viešieji darbai“;
b) Su Vilniaus darbo birža dalyvauti kituose ES
lėšomis finansuojamuose projektuose.</t>
  </si>
  <si>
    <t>VšĮ „Vilniečių užimtumo skatinimo agentūra“, Teisės departamentas</t>
  </si>
  <si>
    <t>2.1.2.</t>
  </si>
  <si>
    <t>2.1.2.1</t>
  </si>
  <si>
    <t>Investuotojams sudaryti patrauklų miesto įvaizdį</t>
  </si>
  <si>
    <t>a) Dalyvauti formuojant ir palaikant teigiamą Vilniaus miesto įvaizdį;
b) Dalyvauti Savivaldybei įgyvendinant patrauklios verslui ir investicijoms aplinkos formavimo politikos strategines kryptis.</t>
  </si>
  <si>
    <t>2.1.2.2</t>
  </si>
  <si>
    <t>Skatinti privataus ir viešojo sektoriaus bendradarbiavimą Vilniaus mieste</t>
  </si>
  <si>
    <t xml:space="preserve">a) Rengti ir įgyvendinti viešosios ir privačios partnerystės investicijų projektus;
b) Skatinti projektų įgyvendinimą viešosios ir privačios partnerystės būdu;
c) Bendradarbiauti su vietos ir užsienio institucijomis privačių investicijų pritraukimo ir projektų įgyvendinimo klausimais.
</t>
  </si>
  <si>
    <t>Nupirktos eksperto paslaugos dėl Viešosios ir privačios partnerystės būdu įgyvendinamo Vilniaus miesto gatvių apšvietimo renovacijos ir eksplotavimo projekto  pirkimo.</t>
  </si>
  <si>
    <t>2.1.2.3</t>
  </si>
  <si>
    <t>Potencialiems investuotojams užsienio šalyse organizuoti Vilniaus miesto pristatymus</t>
  </si>
  <si>
    <t>a) Organizuoti Vilniaus miesto pristatymą nekilnojamojo turto, investicijų tarptautinėse ir šalies parodose bei konferencijose;
b) Organizuoti Vilniaus investicijų, verslo aplinkos plėtros skatinimą ir pačius investicijų projektus, koordinuoti reklamuojančių leidinių rengimą, išleidimą ir platinimą, rengti analogišką medžiagą kitiems leidiniams ir informaciniams pranešimams.</t>
  </si>
  <si>
    <t>Miesto plėtros departamentas, Užsienio ryšių skyrius</t>
  </si>
  <si>
    <t>2.1.3.</t>
  </si>
  <si>
    <t>UŽDAVINYS. Vykdyti subalansuotą komercinių ir pramoninių teritorijų plėtrą (Miesto plėtros departamentas)</t>
  </si>
  <si>
    <t>2.1.3.1</t>
  </si>
  <si>
    <t>Skatinti harmoningą logistikos centrų kūrimąsi</t>
  </si>
  <si>
    <t>Skatinti logistikos centrų kūrimąsi Gariūnuose, prie Lentvario ir Minsko plento, kitose Vilniaus vietose.</t>
  </si>
  <si>
    <t>Finansų departamentas</t>
  </si>
  <si>
    <t>Parengtas ir suderintas detalusis planas</t>
  </si>
  <si>
    <t>Parengtas ir suderintas 28,9 ha pramoninės teritorijos šalia Lentvario detalusis planas</t>
  </si>
  <si>
    <t>13 programa</t>
  </si>
  <si>
    <t>2.1.3.2</t>
  </si>
  <si>
    <t>Skatinti harmoningą pramonės veiklos plėtrą</t>
  </si>
  <si>
    <t>Skatinti pramonės veiklos plėtrą Kuprioniškėse, prie Lentvario ir kitose Vilniaus vietose.</t>
  </si>
  <si>
    <t xml:space="preserve">Parengti ir suderinti 79 ha ir 23,7 ha teritorijų, parengtas ir patvirtintas 37,4 ha teritorijos prie Liepkalnio g. detalieji planai.  </t>
  </si>
  <si>
    <t xml:space="preserve">Parengti ir suderinti 79 ha ir 23,7 ha teritorijų, parengtas ir patvirtintas 37,4 ha teritorijos prie Liepkalnio g. detalieji planai, kuriuose bus suplanuotos pramonės teritorijos.  </t>
  </si>
  <si>
    <t>2.1.4.</t>
  </si>
  <si>
    <t>2.1.4.1</t>
  </si>
  <si>
    <t>Inicijuoti ir paremti tyrimus, skirtus identifikuoti Vilniaus žinių ekonomikos išteklius, naujas potencialias žinių ekonomikos sritis ir jų plėtros galimybes</t>
  </si>
  <si>
    <t>Identifikuoti Vilniaus žinių ekonomikos išteklius, nustatyti jų specializaciją ir konkurencinius pranašumus tarptautiniu kontekstu.</t>
  </si>
  <si>
    <t>2.1.4.2</t>
  </si>
  <si>
    <t>Vykdyti informacijos sklaidą Lietuvoje ir užsienyje, siekiant supažindinti su Vilniaus žinių ekonomikos galimybėmis</t>
  </si>
  <si>
    <t xml:space="preserve">a) Bendros mokslo, studijų, verslo ir savivaldybės konferencijos, seminarai, parodos ir kt., siekiant žinių ekonomikos svarbos pripažinimo;
b) Organizuoti seminarus Lietuvos ir užsienio žiniasklaidos atstovams, supažindinant juos su Vilniaus žinių ekonomikos galimybėmis.
</t>
  </si>
  <si>
    <t>2.1.4.3</t>
  </si>
  <si>
    <t>Inicijuoti mokslo, verslo ir vietinės valdžios bendradarbiavimą skatinančius projektus, kurie prisidėtų pritraukiant investicijas moksliniams tyrimams, inovacijoms ir aukštųjų technologijų verslo plėtrai</t>
  </si>
  <si>
    <t>a) Bendradarbiauti inicijuojant projektus, kurie padėtų pritraukti investicijas moksliniams tyrimams, inovacijoms ir aukštųjų technologijų verslo plėtrai;
b) Prisidėti prie VšĮ „Saulėtekio slėnis“ branduolio infrastruktūros tobulinimo plėtros.</t>
  </si>
  <si>
    <t>2.2.</t>
  </si>
  <si>
    <t>2.2.1.</t>
  </si>
  <si>
    <t>UŽDAVINYS.  Išplėtoti viešąją turizmo infrastruktūrą (Miesto ūkio ir transporto departamentas)</t>
  </si>
  <si>
    <t>2.2.1.1</t>
  </si>
  <si>
    <t>Parengti ir įgyvendinti pagrindinių patekimo vietų į miestą („miesto vartų“) sutvarkymo programą</t>
  </si>
  <si>
    <t>a) Parengti pagrindinių patekimo vietų į miestą sutvarkymo programą;
b) Atnaujinti dangas, pastatų fasadus, pėsčiųjų zonas ir sutvarkyti želdinius, ypatingą dėmesį skiriant oro uostui, geležinkelio ir autobusų stotims, oro uosto – miesto centro trasai bei Savanorių prospektui, Ukmergės pl. Ir kitoms Vilniaus vietoms.</t>
  </si>
  <si>
    <t>Miesto ūkio ir transporto departamentas</t>
  </si>
  <si>
    <t>14 programa</t>
  </si>
  <si>
    <t>2.2.1.2</t>
  </si>
  <si>
    <t>Įrengti Vilniaus miesto apžvalgos aikšteles</t>
  </si>
  <si>
    <t>Pagal patikslintą išdėstymo schemą įrengti apžvalgos aikšteles.</t>
  </si>
  <si>
    <t>2013–2020</t>
  </si>
  <si>
    <t>2.2.1.3</t>
  </si>
  <si>
    <t>Užtikrinti viešųjų tualetų plėtrą ir jų būklės gerinimą</t>
  </si>
  <si>
    <t xml:space="preserve">a) Įrengti viešuosius automatinius tualetus miesto
centrinėje dalyje:
1) Olimpiečių g.;
2) ties Liejyklos ir Universiteto gatvių sankirta;
3) skvere ties Vilniaus ir Liejyklos gatvių sankirta;
4) K. Sirvydo skvere;
5) Užupio skvere;
6) Vokiečių g.,
7) Tymo kvartale;
8) automobilių stovėjimo aikštelėje ties Arklių ir Visų Šventųjų gatvių sankirta;
9) šalia Rasų kapinių ir kt.
b) Įrengti viešuosius tualetus miesto mikrorajonuose.
</t>
  </si>
  <si>
    <t>2.2.1.4</t>
  </si>
  <si>
    <t>Plėtoti konferencinio turizmo infrastruktūrą</t>
  </si>
  <si>
    <t xml:space="preserve">a) Stiprinti LITEXPO parodų centro tarptautinį pripažinimą, tobulinti šio objekto susisiekimo infrastruktūrą;
b) Pritraukti privačių investuotojų lėšų tarptautinio lygio konferencijų centro, kurio didžiausioje salėje tilptų 3000–5000 konferencijų dalyvių, turinčio pakankamus maitinimo pajėgumus, sales po plenarinių posėdžių ir nedidelę ekspozicijų salę, įkūrimui.
</t>
  </si>
  <si>
    <t>12 programa</t>
  </si>
  <si>
    <t>2.2.2.</t>
  </si>
  <si>
    <t>UŽDAVINYS.  Sudaryti sąlygas turizmo paslaugų plėtrai (Ekonomikos ir investicijų departamentas)</t>
  </si>
  <si>
    <t>2.2.2.1</t>
  </si>
  <si>
    <t>Plėsti Vilniaus turizmo informacijos centrų veiklą</t>
  </si>
  <si>
    <t xml:space="preserve">a) Užtikrinti informacijos pateikimą ir palaikymą interneto svetainėse www.vilnius-tourism.lt ir www.vilnius–events.lt penkiomis kalbomis: lietuvių, anglų, vokiečių, lenkų, rusų;
b) Susieti VTIC paslaugas ir informaciją su naujausiomis technologijomis ir socialiniais tinklais;
c) Įgyvendinti turistinio maršruto Hop on – Hop off idėją.
</t>
  </si>
  <si>
    <t>Vilniaus turizmo informacijos centras</t>
  </si>
  <si>
    <t>2.2.2.2</t>
  </si>
  <si>
    <t>Gerinti turizmo sektoriaus paslaugų kokybę ir darbuotojų gebėjimus</t>
  </si>
  <si>
    <t>a) Organizuoti konkursą „Vilniaus svetingumas“;
b) Organizuoti mokymus turizmo paslaugų sferos darbuotojams.</t>
  </si>
  <si>
    <t>2.2.2.3</t>
  </si>
  <si>
    <t>Sukurti sąlygas konferencinio turizmo plėtrai Vilniaus mieste</t>
  </si>
  <si>
    <t xml:space="preserve">a) Įkurti VšĮ „Vilniaus konferencijų biuras“ [2011–2015 m.];
b) Skatinti VšĮ „Vilniaus konferencijų biuras“ dalyvavimą tarptautiniuose konkursuose dėl tarptautinių konferencijų ir kitų stambių renginių organizavimo Vilniuje [2015–2020 m.].
</t>
  </si>
  <si>
    <t>2.2.2.4</t>
  </si>
  <si>
    <t>Skatinti turizmo produktų įvairovę ir didinti turizmo produktų pasiūlą</t>
  </si>
  <si>
    <t xml:space="preserve">a) Kurti naujus kultūrinio, konferencijų, skatinamojo turizmo produktus;
b) Skleisti informaciją apie esamus ir sukurtus naujus turizmo produktus vietos ir užsienio turizmo rinkose;
c) Sudaryti sąlygas verslo įmonėms Neries pakrantėse ir salose teikti maitinimo paslaugas vasaros sezono metu;
d) Vystyti viešųjų dviračių nuomos paslaugų plėtrą – paskelbti konkursą dviračių stovų įrengimui ir rinkliavos rinkimui, užtikrinti dviračių nuomos paslaugų teikimą.
</t>
  </si>
  <si>
    <t>Miesto plėtros departamentas, Miesto ūkio ir transporto departamentas, Vilniaus turizmo informacijos centras</t>
  </si>
  <si>
    <t>2.2.3.</t>
  </si>
  <si>
    <t>2.2.3.1</t>
  </si>
  <si>
    <t>Užtikrinti turizmo sektoriaus stebėsenos sistemos įgyvendinimą</t>
  </si>
  <si>
    <t>2.2.3.2</t>
  </si>
  <si>
    <t>Skleisti informaciją apie Vilniaus ir jo apylinkių turizmo produktus, išteklius, gamtos ir kultūros vertybes</t>
  </si>
  <si>
    <t xml:space="preserve">a) Organizuoti Vilniaus miesto rinkodaros priemones:
1) išleisti ir įvairiais būdais platinti leidinius apie Vilniaus turizmo produktus;
2) parengti, išleisti ir platinti informacinius leidinius apie Vilniaus apylinkėse esančius turizmo išteklius;
3) rengti ir skleisti informaciją apie Vilniaus gamtos ir kultūros vertybes (leidiniai, pažintiniai filmai, interneto paslaugos, kt.).
b) Stiprinti Vilniaus miesto elektroninę rinkodarą:
1) gerinti informacijos apie Vilniaus turizmo galimybes sklaidą internete;
2) skleisti informaciją socialiniuose tinkluose;
3) vykdyti kitas e-rinkodaros priemones.
</t>
  </si>
  <si>
    <t>2.2.3.3</t>
  </si>
  <si>
    <t>Integruoti kultūros paveldą, Vilniaus priemiesčiuose esančius turizmo išteklius į tarptautinio bei vidaus specializuoto ir pažintinio turizmo programas ir maršrutus</t>
  </si>
  <si>
    <t xml:space="preserve">a) Kultūros paveldą integruoti į tarptautinio ir vidaus specializuoto ir pažintinio turizmo programas ir maršrutus:
1) įtraukti miesto istorines kapavietes į kultūrinio turizmo maršrutus (Bernardinų, Rasų, Antakalnio, Saulės ir kitas kapines);
2) pagal poreikį į turizmo maršrutus įtraukti naujus objektus.
b) Vilniaus priemiesčiuose esančius turizmo išteklius integruoti į kompleksinius turizmo maršrutus.
</t>
  </si>
  <si>
    <t>Pavilnių ir Verkių regioninių parkų direkcija, Vilniaus turizmo informacijos centras, Miesto plėtros departamentas</t>
  </si>
  <si>
    <t>2.2.3.4</t>
  </si>
  <si>
    <t>Įgyvendinti projektą „Kultūrinio turizmo Vilniaus mieste ir Vilniaus apskrityje plėtra ir rinkodara“</t>
  </si>
  <si>
    <t>Įgyvendinti projekte numatytas veiklas.</t>
  </si>
  <si>
    <t>2011–2012</t>
  </si>
  <si>
    <t>2.2.3.5</t>
  </si>
  <si>
    <t>Įgyvendinti projektą „Konferencijų turizmo galimybių Vilniaus mieste ir Vilniaus apskrityje plėtra ir rinkodara“</t>
  </si>
  <si>
    <t>2.2.3.6</t>
  </si>
  <si>
    <t>Aktyviau reklamuoti Vilniuje vykstančius renginius turistams vietos ir tarptautiniu lygiu</t>
  </si>
  <si>
    <t xml:space="preserve">a) Skatinti renginių organizatorių bendradarbiavimą su turizmo verslo atstovais;
b) Planuoti renginius trejiems metams ir iš anksto pranešti apie juos internete, išleisti ir išplatinti informacinius leidinius apie būsimus renginius;
c) Tarptautiniu lygiu propaguoti Vilniuje vykstančius tradicinius kultūros renginius (VšĮ „Vilniaus festivaliai“ organizuojami renginiai, Sostinės dienos, Kaziuko mugė ir kita Vilniaus mugių bei renginių programa, kt.).
</t>
  </si>
  <si>
    <t>2.2.3.7</t>
  </si>
  <si>
    <t>Aktyviai dalyvauti tarptautiniuose turizmą skatinančiuose renginiuose, tarptautinių turizmo organizacijų veikloje</t>
  </si>
  <si>
    <t xml:space="preserve">a) Dalyvauti svarbiausiose tarptautinėse turizmo parodose, prioritetą teikiant svarbiausioms Vilniaus turizmo rinkoms;
b) Dalyvauti turizmo verslo misijose Lietuvoje ir užsienyje;
c) Dalyvauti kituose turizmą skatinančiuose renginiuose;
d) Atstovauti Vilniaus miesto savivaldybei Europos miestų turizmo rinkodaros asociacijoje (European Cities Marketing);
e) Atstovauti Vilniaus miesto savivaldybei tarptautinėje konferencijų asociacijoje (International Congress and Convention Association – ICCA);
f) Atstovauti Vilniaus miesto savivaldybei Baltijos miestų sąjungos turizmo komisijoje (UBC Commission on Tourism);
g) Dalyvauti tarptautiniuose turizmo projektuose.
</t>
  </si>
  <si>
    <t>2.2.3.8</t>
  </si>
  <si>
    <t>Gerinti Vilniaus turizmo galimybių pristatymą vietos ir užsienio žiniasklaidai bei turizmo sektoriaus atstovams</t>
  </si>
  <si>
    <t xml:space="preserve">a) Užsienio šalių žurnalistams Vilniuje organizuoti pažintinius turus;
b) Reklamuoti Vilniaus turizmo galimybes vietos ir užsienio žiniasklaidoje;
c) Nuolat rengti ir platinti Vilniaus turizmo plėtros naujienas Lietuvos ir užsienio žiniasklaidos atstovams;
d) Organizuoti pažintinius turus Vilniuje užsienio kelionių ir konferencijų turizmo organizatoriams;
e) Užsienio kelionių organizatoriams parengti ir platinti vaizdinę bei informacinę medžiagą apie Vilniaus turizmo išteklius ir paslaugas (prezentacijas, nuotraukas, filmus, leidinius ir kt.).
</t>
  </si>
  <si>
    <t>Už tikslo įgyvendinimą atsakingas Miesto plėtros departamentas</t>
  </si>
  <si>
    <t>2.3.</t>
  </si>
  <si>
    <t>TIKSLAS. Efektyviai ir tausojančiai naudojamas kultūros paveldo potencialas (Miesto plėtros departamentas)</t>
  </si>
  <si>
    <t>2.3.1.</t>
  </si>
  <si>
    <t>UŽDAVINYS.  Saugoti, tvarkyti ir naudoti kultūros paveldą (Miesto plėtros departamentas)</t>
  </si>
  <si>
    <t>2.3.1.1</t>
  </si>
  <si>
    <t>Tirti miesto kultūros paveldą</t>
  </si>
  <si>
    <t>a) Inventorizuoti ir tirti miesto kultūros paveldą;
b) Sukurti informavimo apie miesto kultūros paveldą ir jo apsaugos reikalavimus sistemą;
c) Įkurti paveldo tyrimų ir restauravimo centrą.</t>
  </si>
  <si>
    <t>Pavilnių ir Verkių regioninis pakas, Vilniaus senamiesčio atnaujinimo agentūra, Švietimo, kultūros ir sporto departamentas</t>
  </si>
  <si>
    <t>2,58,7</t>
  </si>
  <si>
    <t>a) analizė dėl želdynų tvarkymo darbų geresnei Senamiesčio apžvalgai; 
b) atnaujintas interneto puslapis www.vsaa.lt, sukuriant naujus skyrius „Patarimai, nuorodos“ ir „Bendruomenei. D.U.K.“</t>
  </si>
  <si>
    <t xml:space="preserve">13 programa </t>
  </si>
  <si>
    <t>2.3.1.2</t>
  </si>
  <si>
    <t>Parengti ir įgyvendinti konversijos projektus Užupyje ir Paupyje</t>
  </si>
  <si>
    <t>Įgyvendinti projektą „Architektūros parkas“.</t>
  </si>
  <si>
    <t>Užbaigtas teritorijos valymo projektas; projektiniai pasiūlymai, techninis projektas</t>
  </si>
  <si>
    <t>2.3.1.3</t>
  </si>
  <si>
    <t>Tvarkyti kultūros paveldo statinius ir vietoves</t>
  </si>
  <si>
    <t xml:space="preserve">a) Restauruoti ir pritaikyti visuomenės lankymui apleistus ar pagal netinkamą paskirtį naudojamus kultūros paveldo objektus ir jų kompleksus (Šv. Jurgio, Misionierių, Vizitiečių, Dominikonų, Augustijonų bažnyčias ar vienuolynus, Verkių, Sapiegų, Sluškų, Kirdėjų rūmus ir kitas istorines rezidencijas bei kompleksus);
b) Sutvarkyti ir pritaikyti lankymui istorines miesto kapines (infrastruktūrą pritaikant ir žmonėms su specialiaisiais poreikiais);
c) Tvarkyti reikšmingiausius kultūros paveldo statinius ir vietoves;
d) Skatinti kultūros paveldo statinių valdytojus juos tvarkyti;
e) Vykdyti Medinės architektūros paveldo apsaugos strategijos įgyvendinimo programą.
</t>
  </si>
  <si>
    <t>Miesto plėtros departamentas, Vilniaus senamiesčio atnaujinimo agentūra, Švietimo, kultūros ir sporto departamentas</t>
  </si>
  <si>
    <t>2.3.1.4</t>
  </si>
  <si>
    <t>Naudoti kultūros paveldo objektus ir teritorijas kultūros renginiams</t>
  </si>
  <si>
    <t xml:space="preserve">a) Trakų Vokės dvaro sodybos sutvarkymas:
1) parengti Trakų Vokės dvaro sodybos ansamblio panaudojimo ir administravimo koncepciją;
2) atkurti ir pritaikyti Trakų Vokės dvaro sodybą kultūros, turizmo ir viešosioms reikmėms: nuosavybės sutvarkymas; statinių renovacija ir pritaikymas kultūros, turizmo ir viešosioms reikmėms; Trakų Vokės dvaro sodybos kultūrinės, turizmo ir viešosios veiklos vystymas.
</t>
  </si>
  <si>
    <t>Ekonomikos ir investicijų departamentas, Miesto plėtros departamentas, Miesto ūkio ir transporto departamentas</t>
  </si>
  <si>
    <t>Parengta Trakų Vokės dvaro sodybos ansamblio panaudojimo ir administravimo koncepcija. Bažnyčiose, dvaruose ir kituose kultūros paveldo objektuose vyksta įvairūs renginiai.</t>
  </si>
  <si>
    <t xml:space="preserve">Parengta Trakų Vokės dvaro sodybos ansamblio panaudojimo ir administravimo koncepcija, kurios pagrindu įsteigta viešoji įstaiga „Trakų Vokės dvaro sodyba“; 
Numatyta naujai įsteigtos VšĮ „Trakų Vokės dvaro sodyba“ įstatuose atkurti ir pritaikyti Trakų Vokės dvaro sodybą kultūros, turizmo ir viešosioms reikmėms: nuosavybės sutvarkymas; statinių renovacija ir pritaikymas kultūros, turizmo ir viešosioms reikmėms; Trakų Vokės dvaro sodybos kultūrinės, turizmo ir viešosios veiklos vystymas.
Bažnyčiose, dvaruose ir kituose kultūros paveldo objektuose Trakų Vokės dvaro sodyboje, Šv. Kotrynos bažnyčioje, Vilniaus rotušėje, Marijos ir Jurgio Šlapelių name muziejuje, literatūriniame A. Puškino muziejuje, Piano Lt salėje ir kt vyksta įvairūs renginiai.
 </t>
  </si>
  <si>
    <t>2.3.1.5</t>
  </si>
  <si>
    <t>Vykdyti kultūros paveldo prevencinę apsaugą</t>
  </si>
  <si>
    <t>[Kultūros paveldo skyrius]
a) Vykdyti kultūros paveldo prevencinę kontrolę;
b) Vykdyti kultūros paveldo tvarkybos kontrolę;
c) Sukurti kultūros paveldo stebėsenos sistemą ir ją vykdyti.</t>
  </si>
  <si>
    <t>b) 12 pažymų dėl galimai neteisėtų statybos darbų Senamiestyje; 
c) 50 kultūros paveldo objektų fotofiksacijų ir  apžiūros aktų, užfiksuoti 187 istorinės įrangos elementai.</t>
  </si>
  <si>
    <t>b) 12 pažymų dėl galimai neteisėtų statybos darbų Senamiestyje; 
c) Vykdant stebėseną atlikta 50 kultūros paveldo objektų fotofiksacijų ir  apžiūros aktų. 2015 m. pradėti kaupti duomenys apie  viešųjų erdvių bei pastatų išorės istorinę įrangą, užfiksuoti 187 istorinės įrangos elementai.</t>
  </si>
  <si>
    <t>10 programa</t>
  </si>
  <si>
    <t>2.3.1.6</t>
  </si>
  <si>
    <t>Skatinti kultūros paveldo „žaliųjų zonų“ pritaikymą poilsiui, rekreacijai ir turizmui</t>
  </si>
  <si>
    <t>Kultūros paveldo „žaliųjų zonų“ pritaikymas poilsiui, rekreacijai ir turizmui: Bernardinų sodas, Misionierių sodai, Reformatų parkas, Sapiegų rūmų parkas, Vingrių šaltiniai, Vingio parkas, Spalvotųjų šaltinių parkas, Verkių rūmų parkas, Pučkoriai, Trakų Vokės dvaro parkas, Markučių parkas, Kalnų parkas ir kt.</t>
  </si>
  <si>
    <t>Projektiniai pasiūlymai;  techniniai projektai</t>
  </si>
  <si>
    <t xml:space="preserve">Pradėtas rengti Misionierių sodų tvarkymo techninis projektas; parengtas Reformatų parko techninis projektas; rengiami Sapiegų rūmų parko projektiniai siūlymai;  rengiami Trakų Vokės dvaro parko projektiniai siūlymai; rengiamas Vingio parko paveldosaugos specialusis planas; </t>
  </si>
  <si>
    <t>2.3.2.</t>
  </si>
  <si>
    <t>UŽDAVINYS.  Saugoti Vilniaus senamiesčio savitumą ir didinti jo patrauklumą (Miesto plėtros departamentas)</t>
  </si>
  <si>
    <t>2.3.2.1</t>
  </si>
  <si>
    <t>Sukurti Senamiesčio apsaugos nuo motorinio transporto poveikio sistemą</t>
  </si>
  <si>
    <t xml:space="preserve">a) Mažinti automobilių stovėjimo vietų skaičių senamiesčio teritorijoje, kuriant daugiaaukščių aikštelių sistemą jo prieigose, mažinant stovinčių automobilių skaičių senamiesčio gatvėse [2010–2016 m.];
b) Riboti tranzitinį ir mažinti bendrą transporto eismą Senamiestyje, didinant automobilių stovėjimo kainas, apmokestinant tranzitinį važiavimą ir mažinant parkavimo vietų skaičių [2010–2013 m.];
c) Sukurti Senamiesčio visuomeninio transporto sistemą [2015–2020 m.].
</t>
  </si>
  <si>
    <t>2.3.2.2</t>
  </si>
  <si>
    <t>Išryškinti Vilniaus istorinio centro architektūrinį urbanistinį savitumą</t>
  </si>
  <si>
    <t xml:space="preserve">a) Konservuoti, restauruoti ir atkurti istorinės miesto gynybinės sistemos elementus, vykdyti Vilniaus miesto gynybinės sienos paveldotvarkos programą;
b) Apšviesti išskirtinius pastatus ar jų fasadus;
c) Įgyvendinti programoje „Dingęs Vilnius“ numatytus darbus;
d) Sukurti ir vykdyti Senamiesčio pastatų sudarkytų fasadų elementų (langų ir durų, stogų ir stoglangių, parterių) ir interjerų tvarkybos programas.
</t>
  </si>
  <si>
    <t>Miesto ūkio ir transporto departamentas,VšĮ „Vilniaus senamiesčio atnaujinimo agentūra“, UAB „Vilniaus vystymo kompanija“</t>
  </si>
  <si>
    <t>c) atnaujinti 2 informaciniai stendai</t>
  </si>
  <si>
    <t>2.3.2.3</t>
  </si>
  <si>
    <t>Įgyvendinti projektus, kurie padėtų atgaivinti amatus ir smulkią prekybą istoriniame centre, sukurti sezonines amatų mugių tradicijas</t>
  </si>
  <si>
    <t xml:space="preserve">a) Įgyvendinti „Dailiųjų amatų, etnografinių verslų ir mugių programą“ [2010–2020 m.];
b) Inicijuoti ir sukurti mechanizmus, skatinančius į Senamiesčio pastatus grąžinti įvairios prekybos ir kitas tradicines funkcijas [2011–2013 m.].
</t>
  </si>
  <si>
    <t>VšĮ „Vilniaus senamiesčio atnaujinimo agentūra“, VšĮ „Vilniaus rotušė“, Ekonomikos ir investicijų departamentas, Švietimo, kultūros ir sporto departamentas</t>
  </si>
  <si>
    <t xml:space="preserve">13 posėdžių, 16 informacinių pranešimų, 4 kontroliniai patikrinimai, 3 rekomendacijos, 1 tarptautinė konferencija, 1 tarptautinis renginys (Europos amatų dienos). </t>
  </si>
  <si>
    <t>2.3.2.4</t>
  </si>
  <si>
    <t>Ugdyti Senamiesčio bendruomenę, skatinti bendrijų (pastatų ir teritorijų tikrųjų šeimininkų) steigimąsi</t>
  </si>
  <si>
    <t>Švietimas, konsultavimas, finansinis skatinimas gerinant gyvenamosios aplinkos kokybę ir didinant bendruomenės savininkų atsakomybę už pastatų ir jų aplinkos priežiūrą.</t>
  </si>
  <si>
    <t>Vilniaus senamiesčio atnaujinimo agentūra, Senamiesčio seniūnija</t>
  </si>
  <si>
    <t xml:space="preserve">5 projektų aptarimai, 7 edukaciniai renginiai, 2 leidiniai, 2 edukaciniai projektai, vaikų vasaros stovykla (3 pamainos). </t>
  </si>
  <si>
    <t xml:space="preserve">5 vieši projektų aptarimai, 7 edukaciniai renginiai (4 seminarai, 2 Europos paveldo dienų renginiai, 1 akcija (bėgimas su vėliavomis), 2 leidiniai „Vilniaus miesto gynybinė siena“ ir plakatas, 2 edukaciniai projektai „Pažink Lietuvos ir Vilniaus istoriją“ ir „Gaisrinės saugos stiprinimas paveldo pastatuose“, vaikų vasaros stovykla (3 pamainos). </t>
  </si>
  <si>
    <t>2.3.2.5</t>
  </si>
  <si>
    <t>Parengti ir patvirtinti Senamiesčio valdymo planą</t>
  </si>
  <si>
    <t>Parengti ir patvirtinti Senamiesčio valdymo planą, atitinkantį Pasaulio paveldo objektams keliamus reikalavimus.</t>
  </si>
  <si>
    <t>Parengtas planas</t>
  </si>
  <si>
    <t>3.1.</t>
  </si>
  <si>
    <t>TIKSLAS. Darnus ir tvarus miesto teritorijų vystymas (Miesto plėtros departamentas)</t>
  </si>
  <si>
    <t>3.1.1.</t>
  </si>
  <si>
    <t>UŽDAVINYS.  Planuoti prioritetinių miesto teritorijų plėtrą pagal Bendrojo plano sprendinius (Miesto plėtros departamentas)</t>
  </si>
  <si>
    <t>3.1.1.1</t>
  </si>
  <si>
    <t>Rengti kompaktiškai užstatytų miesto teritorijų atnaujinimą ir modernizavimą</t>
  </si>
  <si>
    <t>Sovietmečio statybos rajonų teritorijų schemų rengimas (sklypų formavimas prie esamų daugiabučių namų, naujų parkavimo vietų sudarymas, pravažiavimų ir gatvių raudonosiose linijose formavimas, rajonų spalvinio sprendimo pasiūlymai, kt.).</t>
  </si>
  <si>
    <t>Kvartalų ir kaimynijų schemos; dizaino kodas</t>
  </si>
  <si>
    <t>3.1.1.2</t>
  </si>
  <si>
    <t>Modernizuoti ir plėtoti Vilniaus centrinę dalį kairiajame ir dešiniajame Neries krante, išsaugant daugiaplanes miesto panoramas</t>
  </si>
  <si>
    <t xml:space="preserve">a) Kairiajame upės krante – teritorijos prie Seimo suplanavimas, Šv. Jokūbo ligoninės komplekso teritorijos renovacija, susisiekimo infrastruktūros atnaujinimas (Kernavės tiltas ir gretimos teritorijos);
b) Dešiniajame krante:
1) plėtoti modernią miesto centrinę dalį dešiniajame Neries krante, kuri sietųsi su senąja centro dalimi patogiais ryšiais ir „žaliąja jungtimi“;
2) išsaugoti istorinio centro urbanistinę architektūrinę reikšmę ir daugiaplanes miesto panoramas.
</t>
  </si>
  <si>
    <t>Teritorijų planavimo dokumentai</t>
  </si>
  <si>
    <t>3.1.1.3</t>
  </si>
  <si>
    <t>Plėtoti svarbiausius lokalius centrus šiaurės vakarų, pietvakarių, rytų kryptimis</t>
  </si>
  <si>
    <t>Planavimo dokumentų, projektinių pasiūlymų rengimas svarbiausiuose lokaliuose centruose šiaurės vakarų (prie Ukmergės g.), pietvakarių (Grigiškėse), rytų (Naujojoje Vilnioje) kryptimis.</t>
  </si>
  <si>
    <t>3.1.1.4</t>
  </si>
  <si>
    <t>Skatinti neefektyviai naudojamų pramonės ir sandėlių teritorijų konversiją miesto centrinėse teritorijose</t>
  </si>
  <si>
    <t>Planavimo dokumentų, projektinių pasiūlymų rengimas teritorijoms Naujamiestyje, Žemuosiuose Paneriuose.</t>
  </si>
  <si>
    <t>2011–2015</t>
  </si>
  <si>
    <t xml:space="preserve">Įgyvendinant "Velgos" projektą, rengiamas apie 11,32 ha teritorijos tarp Laisvės pr. ir Geležinio Vilko g. detalusis planas; pradėtos rengti daugiabučių gyvenamųjų rajonų kvartalų ir kaimynijų schemos Naujamiestyje ir Žemuosiuose Paneriuose   </t>
  </si>
  <si>
    <t>3.1.1.5</t>
  </si>
  <si>
    <t>Rengti nesaugių, nuskurdusių ir degradavusių miesto teritorijų atgaivinimo planavimo dokumentus</t>
  </si>
  <si>
    <t xml:space="preserve">a) Rengti nesaugių, patrauklumą prarandančių teritorijų atnaujinimo programas ir detaliuosius planus, šiose vietovėse planuoti investicinius projektus ir daugiafunkcinį užstatymą [2011–2020 m.];
b) Inicijuoti teritorijų, užstatytų metaliniais garažais, konversiją [2015–2020 m.];
c) Sukurti saugią miesto infrastruktūrą [2011–2020 m.].
</t>
  </si>
  <si>
    <t>Miesto ūkio ir transporto departamentas, Saugaus miesto departamentas, Seniūnijos</t>
  </si>
  <si>
    <t>Projekto dalies ataskaitos, teritorijų planavimo dokumentai</t>
  </si>
  <si>
    <t>3.1.1.6</t>
  </si>
  <si>
    <t>Užtikrinti naują plėtrą periferinėse teritorijose su integruota infrastruktūra</t>
  </si>
  <si>
    <t>Parengti teritorinių integruotų struktūrinių dalių planavimo dokumentus, užtikrinant reikiamos socialinės, inžinerinės ir susisiekimo infrastruktūros plėtrą. Nauja plėtra periferinės zonos teritorijose – Ukmergės pl. kryptimi, Pilaitėje, Nemėžio kryptimi (apie 520 ha).</t>
  </si>
  <si>
    <t>Parengti 3 detalieji planai</t>
  </si>
  <si>
    <t>Parengti: 1. Apie 79 ha teritorijos tarp Liepkalnio, Salininkų g. ir tarptautinio oro uosto DP  2. Apie 37,4 ha teritorijos prie Liepkalnio g. DP. 3. Apie 28,9 ha teritorijos buvusiame Užukampio kaime DP pramonės parkui įkurti</t>
  </si>
  <si>
    <t>3.1.1.7</t>
  </si>
  <si>
    <t>Parengti Vilniaus „miesto vartų“ teritorinio planavimo dokumentus</t>
  </si>
  <si>
    <t>Parengti teritorinio planavimo dokumentus: oro uostas,
geležinkelio ir autobusų stotis ir jų prieigos, įvažiavimai į miestą.</t>
  </si>
  <si>
    <t>Pradėtas rengti geležinkelio stoties prieigų detalusis planas, patvirtinta detaliojo plano koncepcija</t>
  </si>
  <si>
    <t>3.1.1.8</t>
  </si>
  <si>
    <t>Skatinti tolygią miesto plėtrą, užtikrinant geresnes gyvenimo sąlygas, numatant trūkstamos socialinės, inžinerinės infrastruktūros plėtrą</t>
  </si>
  <si>
    <t>Koordinuoti tolygią miesto plėtrą, gerinti socialinės, inžinerinės infrastruktūros plėtrą.</t>
  </si>
  <si>
    <t>3.1.2.</t>
  </si>
  <si>
    <t>UŽDAVINYS.  Saugoti ir plėtoti miesto gamtos vertybių, želdynų ir viešųjų erdvių sistemą (Miesto plėtros departamentas)</t>
  </si>
  <si>
    <t>3.1.2.1</t>
  </si>
  <si>
    <t>Parengti miesto želdynų ir želdinių esamos būklės ir planavimo sistemą</t>
  </si>
  <si>
    <t>a) Atlikti miesto želdynų inventorizavimą ir sukurti jų registrą;
b) Formuoti želdynų kadastrinius sklypus;
c) Atlikti miesto želdinių (medžių) inventorizavimą.</t>
  </si>
  <si>
    <t>Rengiami miesto viešųjų erdvių sklypų dokumentai, sklypai registruojami savivaldybės vardu</t>
  </si>
  <si>
    <t>11 programa</t>
  </si>
  <si>
    <t>3.1.2.2</t>
  </si>
  <si>
    <t>Skatinti miesto gamtinių „žaliųjų zonų“ pritaikymą laisvalaikiui ir poilsiui</t>
  </si>
  <si>
    <t>Kurti rekreacinę infrastruktūrą, pritaikyti poilsiui parkus ir kitas rekreacines zonas: poilsio aikšteles, sveikatingumo takus, apšvietimą, paslaugų infrastruktūrą ir kt. (E. Šimkūnaitės sveikatingumo trasa, rekreacinė teritorija Antakalnyje į Šiaurę nuo Šilo tilto (ties Vileišio gatve), Žvėryno rekreacinė teritorija prie Neries, Senvagės ežerėlio parkas, Lūžių parkas, Pašilaičių rytinės dalies parkas, Pasakų parkas ir kitur).</t>
  </si>
  <si>
    <t>Miesto ūkio ir transporto departamentas, Pavilnių ir Verkių parkų regioninių parkų direkcija, Seniūnijos</t>
  </si>
  <si>
    <t>Užtikrintas žaliųjų poilsio zonų palaikymas reikiamame lygyje</t>
  </si>
  <si>
    <t xml:space="preserve">11 programa </t>
  </si>
  <si>
    <t>3.1.2.3</t>
  </si>
  <si>
    <t>Miesto miškus pritaikyti laisvalaikiui ir poilsiui, integruoti saugomas gamtines teritorijas į miesto urbanistinę struktūrą</t>
  </si>
  <si>
    <t xml:space="preserve">a) Kurti rekreacinę infrastruktūrą ir pritaikyti poilsiui miesto miškus: Jamonto parką, Karoliniškių kraštovaizdžio draustinio parką, Ozo (geomorfologinio gamtos paveldo objekto) parką, Burbiškių, Panerių miškų parkus, Pavilnių ir Verkių regioninių parkų rekreacines zonas, pramogų zonas Lyglaukiuose ir Puškoriuose, žiemos sporto su pažintiniu turizmu Sapieginės ir Liepkalnio zonas ir kt.;
b) Parengti siūlomų saugoti gamtinių teritorijų specialiuosius planus, tvarkymo projektus, įgyvendinti projektuose numatytas priemones.
</t>
  </si>
  <si>
    <t>3.1.2.4</t>
  </si>
  <si>
    <t>Parengti ir įgyvendinti Neries upės ir jos pakrančių kompleksinio sutvarkymo projektą</t>
  </si>
  <si>
    <t>a) Parengti projektą(us), išlaikant Neries pakrančių visuomeninę – bendrojo naudojimo paskirtį [2010–2012 m.];
b) Įgyvendinti projekte numatytas priemones [2013–2020 m.];
c) Skatinti turistinę, pramoginę ir viešojo susisiekimo laivybą Neries upe.</t>
  </si>
  <si>
    <t>Projektiniai pasiūlymai</t>
  </si>
  <si>
    <t>3.1.2.5</t>
  </si>
  <si>
    <t>Parengti ir įgyvendinti vandens telkinių pakrančių kompleksinio sutvarkymo projektus</t>
  </si>
  <si>
    <t>a) Parengti vandens telkinių pakrančių tvarkymo strategiją [2010–2012 m.];
b) Sutvarkyti Vilnios, Vokės, kitų upių, ežerų ir tvenkinių pakrantes (išvalyti nuo menkaverčių statinių, želdinių, tvarkyti eroduojančius šlaitus) [2013–2020 m.].</t>
  </si>
  <si>
    <t>Specialusis planas</t>
  </si>
  <si>
    <t>Vilniaus miesto vandens telkinių slėnių apsaugos ir pritaikymo rekreacijai specialusis planas, patvirtintas Vilniaus miesto savivaldybės Taryboje 2015 m. kovo 18 d. Nr. 1-2285.</t>
  </si>
  <si>
    <t>3.1.2.6</t>
  </si>
  <si>
    <t>Užtikrinti Vilniaus miesto unikalų stilių, siekiant išlaikyti savitą mažąją architektūrą, kokybišką negausią išorinę vaizdinę reklamą</t>
  </si>
  <si>
    <t>Parengti mažosios architektūros objektų įrengimo vietų schemas, įamžinimo ženklų ir paminklų reglamentus, miesto objektų dekoratyvinio apšvietimo programą, pagrindinių miesto teritorijų išorinės vaizdinės reklamos sklaidos schemas, vizualinės informacinės sistemos sklaidos projektus ir inicijuoti jų įgyvendinimą.</t>
  </si>
  <si>
    <t>Už tikslo įgyvendinimą atsakingas Miesto ūkio ir transporto dep.</t>
  </si>
  <si>
    <t>Už tikslo įgyvendinimą atsakingas Aplinkos ir energetikos dep.</t>
  </si>
  <si>
    <t>Už tikslo įgyvendinimą atsakingas Užsienio ryšių skyrius</t>
  </si>
  <si>
    <t>1.6.</t>
  </si>
  <si>
    <t>1.6.1.</t>
  </si>
  <si>
    <t>1.6.1.1</t>
  </si>
  <si>
    <t>Vykdyti gyvenamojo būsto modernizavimą</t>
  </si>
  <si>
    <t>VšĮ „Atnaujinkime miestą“, Seniūnijos, UAB "Vilniaus miesto būstas"</t>
  </si>
  <si>
    <t xml:space="preserve">2013 m. gegužės 15 d. Taryba patvirtino Vilniaus miesto savivaldybės energinio efektyvumo didinimo daugiabučiuose namuose programą. a) Pasirašyta 21 pavedimo sutartis b) Atlikta 40 statybos rangos pirkimų ir pasitaršyta tiek pat statybos rangos sutarčių c) Pasirašytos 28 kredito sutartys su Šiaulių banku (15,46 mln Eur) ir 34 su Viešųjų investicijų plėtros agentūra dėl lengvatinio kredito atnaujinimo (modernizavimo) projektui (jo daliai) parengti ir (ar) įgyvendinti d) iš 93 pasirašytų rangos darbų sutarčių 2015 metais užbaigti 28 projektai, 64 projektai bus užbaigti 2016.  </t>
  </si>
  <si>
    <t>1.6.1.2</t>
  </si>
  <si>
    <t>Pagerinti daugiabučių namų administravimą ir aplinkos priežiūrą</t>
  </si>
  <si>
    <t xml:space="preserve">Įsisteigė 34 daugiabučių namų savininkų bendrijos, pasirašytos 23 jungtinės veiklos sutartys, pakeistas 1 bendrojo naudojimo objektų administratorius.  Bendrijų steigimui buvo nemokamai pateikti Registrų centro suformuoti 17 daugiabučių namų patalpų savininkų sąrašai.  </t>
  </si>
  <si>
    <t xml:space="preserve">5 programa </t>
  </si>
  <si>
    <t>Pastoviai vykdomas gatvių einamasis remontas, prižiūrimi ir atnaujinami želdiniai, tvarkomi šaligatviai, pėsčiųjų zonos  pagrindiniuos įvažiavimuose į miestą.</t>
  </si>
  <si>
    <t>Dėl lėšų stokos nebuvo vykdomas</t>
  </si>
  <si>
    <t>3.2.</t>
  </si>
  <si>
    <t>3.2.1.</t>
  </si>
  <si>
    <t>3.2.1.1</t>
  </si>
  <si>
    <t>Parengti miesto aprūpinimo vandeniu ir ūkinių nuotekų šalinimo specialųjį planą su hidrauliniais skaičiavimais</t>
  </si>
  <si>
    <t>Parengti specialųjį planą.</t>
  </si>
  <si>
    <t>15 programa</t>
  </si>
  <si>
    <t>3.2.1.2</t>
  </si>
  <si>
    <t>Parengti miesto paviršinių nuotekų tvarkymo specialųjį planą ir jį įgyvendinti</t>
  </si>
  <si>
    <t>a) Parengti specialųjį planą [2011–2012 m.].
b) Įgyvendinti plane numatytas priemones [2013–2015 m.].</t>
  </si>
  <si>
    <t>3.2.1.3</t>
  </si>
  <si>
    <t>Pastatyti geležies ir mangano šalinimo iš geriamojo vandens įrenginius, atnaujinti ir pertvarkyti paruošto vandens tiekimo tinklus</t>
  </si>
  <si>
    <t xml:space="preserve">Pastatyti geležies ir mangano šalinimo iš geriamojo vandens įrenginius ir atlikti vandenviečių rekonstrukciją:
1) Grigiškių [2011–2012 m.];
2) Salininkų [2011–2012 m.];
3) Trakų Vokės [2012–2013 m.];
4) Daniliškių [2012–2013 m.];
5) Bukčių [2011–2013 m.];
6) Žemųjų Panerių [2013–2014 m.];
7) Vingio parko [2015–2016 m.];
8) Naujosios Vilnios [2014–2015 m.].
</t>
  </si>
  <si>
    <t>2011–2016</t>
  </si>
  <si>
    <t>3.2.1.4</t>
  </si>
  <si>
    <t>Modernizuoti ir pertvarkyti vandentiekio ir nuotekų energetinį ūkį</t>
  </si>
  <si>
    <t xml:space="preserve">Modernizuoti ir pertvarkyti vandentiekio ir nuotekų energetinį ūkį:
a) Renovuoti vandentiekio tinklus, pakeisti uždaromąją armatūrą ir gaisrinius hidrantus [2010–2020 m.];
b) Naikinti vandentiekos kolonėles ir nuotekų išsėmimo duobes [2011–2020 m.];
c) Naikinti vandens vežiojimo taškus [2013–2020 m.];
d) Renovuoti nuotekų tinklą (pirmiausia senuosiuose mikrorajonuose)
[2010–2020 m.];
e) Rekonstruoti nuotekų diukerius [2011–2016 m.];
f) Rekonstruoti nuotekų siurblines [2010–2015 m.].
</t>
  </si>
  <si>
    <t>3.2.1.5</t>
  </si>
  <si>
    <t>Atnaujinti vandens tiekimo magistralinius tinklus</t>
  </si>
  <si>
    <t>Atnaujinti vandens tiekimo magistralinius tinklus:
a) Antakalnio;
b) Žirmūnų;
c) Žvėryno;
d) Naujininkų.</t>
  </si>
  <si>
    <t>3.2.1.6</t>
  </si>
  <si>
    <t>Inicijuoti vandentiekio ir nuotekų tinklų statybą mažaaukštės gyvenamosios statybos rajonuose</t>
  </si>
  <si>
    <t xml:space="preserve">Inicijuoti vandentiekio ir nuotekų tinklų statybą mažaaukštės gyvenamosios statybos rajonuose:
a) Tarandėje ir Balsiuose [2010 m.];
b) Kairėnuose–Galgiuose, Naujojoje Vilnioje, Pavilnyje (Džiaugsmo g.) [2010–2011 m.];
c) Grigiškėse, Salininkuose, Santariškėse, Visoriuose, Buivydiškėse, Avižienių sen. (Ažubalių, Klevinės, Rasteniškių ir Bendorių prijungimas prie Vilniaus m. tinklų) [2010–2011 m.];
d) Trakų Vokėje, Antavilių gyv. ir J. Biliūno g., Daniliškėse, Kuprioniškėse, SB „Šeškinė“, Pagiriuose, Pilaitėje (šiaurinėje dalyje), Liepkalnio raj., Didžiuosiuose Gulbinuose [2010–2013 m.].
</t>
  </si>
  <si>
    <t>3.2.1.7</t>
  </si>
  <si>
    <t>Modernizuoti, atnaujinti ir pertvarkyti Vilniaus miesto nuotekų valyklą ir pastatyti dumblo aikšteles</t>
  </si>
  <si>
    <t>Rekonstruoti antrinius nusodintuvus, įrengti dumblo apdorojimo įrenginius.</t>
  </si>
  <si>
    <t>Įrengti dumblo tankintuvai,  termohidrolizės įrenginiai, pūdytuvai,  sausinimo ir dumblo džiovinimo įranga, generatoriai.</t>
  </si>
  <si>
    <t>3.2.1.8</t>
  </si>
  <si>
    <t>Renovuoti ir rekonstruoti esamus Vilniaus miesto paviršinių nuotekų įrenginius, plėsti jų tinklą naujose teritorijose</t>
  </si>
  <si>
    <t xml:space="preserve">a) Renovuoti ir rekonstruoti esamą Vilniaus miesto paviršinių nuotekų tinklą, plėsti šį tinklą naujose teritorijose, rekonstruoti ir modernizuoti paviršinių nuotekų išleistuvus, tam panaudojant automatizuoto duomenų nuskaitymo ir perdavimo technologijas;
b) Pagal patvirtintą specialųjį planą išplėsti paviršinių nuotekų valymo įrenginių tinklą ir rekonstruoti esamus valymo įrenginius, taip užtikrinant efektyvesnį jų panaudojimą.
</t>
  </si>
  <si>
    <t>UAB „Grinda“</t>
  </si>
  <si>
    <t>Įrengtos naftos gaudyklės Verkių valymo įrenginiuose</t>
  </si>
  <si>
    <t>3.2.1.9</t>
  </si>
  <si>
    <t>Užtikrinti individualių nuotekų šalinimo įrenginių priežiūrą ir kontrolę</t>
  </si>
  <si>
    <t>a) Parengti individualių nuotekų šalinimo įrenginių priežiūros ir kontrolės tvarką [2010–2011 m.];
b) Įgyvendinti tvarkoje numatytas priemones [2011–2020 m.].</t>
  </si>
  <si>
    <t>Kaupiama duomenų bazė apie nuotekų turėtojus. Vadovaujantis duomenų baze, vykdoma individualių nuotekų šalinimo įrenginių inventorizacija.</t>
  </si>
  <si>
    <t>Atliekama nuotekų šalinimo įrenginių inventorizacija, parengta ir pasirašyta sutartis tarp UAB "Vilniaus vandenų" ir nuotekų vežėjų. Kaupiama duomenų bazė apie nuotekų tvarkymą.</t>
  </si>
  <si>
    <t>3.2.2.</t>
  </si>
  <si>
    <t>UŽDAVINYS. Modernizuoti ir plėtoti energetikos sistemas (Aplinkos ir energetikos departamentas)</t>
  </si>
  <si>
    <t>3.2.2.1</t>
  </si>
  <si>
    <t>Parengti alternatyvių energijos išteklių panaudojimo galimybių studiją</t>
  </si>
  <si>
    <t>Parengti alternatyvių energijos išteklių (vandens, vėjo, saulės energijos, komunalinių atliekų ar vandenvalos dumblo) panaudojimo galimybių studiją.</t>
  </si>
  <si>
    <t xml:space="preserve">Atliktas atsinaujinančių išteklių energijos naudojimo potencialo Vilniaus miesto savivaldybės teritorijoje įvertinimas. </t>
  </si>
  <si>
    <t>Atliktas atsinaujinančių išteklių energijos naudojimo potencialo Vilniaus miesto savivaldybės teritorijoje įvertinimas:
a) įvertintas prie centralizuotų šilumos tinklų prijungtų pastatų energinio naudingumo mastas, suformuota gyvenamųjų namų geoduomenų bazė su energetiniais rodikliais;
b) reguliariai atnaujinama ir teikiama informacija apie pastatų energetinį šiliminį reitingą.</t>
  </si>
  <si>
    <t>3.2.2.2</t>
  </si>
  <si>
    <t>Modernizuoti Vilniaus elektrinę ir rajonines (vietines) katilines</t>
  </si>
  <si>
    <t xml:space="preserve">Modernizuoti Vilniaus elektrinę ir rajonines (vietines) katilines:
a) Modernizuoti Vilniaus elektrinę (VE–2 ir VE–3), įrengiant NOx mažinimo priemones, rekonstruojant katilus biokuro deginimui [2011–2015 m.];
b) Modernizuoti Naujosios Vilnios RK-2, įrengiant du biokuro vandens šildymo katilus [2010–2011 m.];
c) Sumontuoti kondensacinius ekonomaizerius vandens šildymo katilams Trakų Vokės ir Salininkų katilinėse [2010].
</t>
  </si>
  <si>
    <t>3.2.2.3</t>
  </si>
  <si>
    <t>Rekonstruoti grupinius šilumos punktus su grupiniais karšto vandens boileriais</t>
  </si>
  <si>
    <t>Įgyvendinti grupinių šilumos punktų su grupiniais karšto vandens boileriais rekonstrukciją.</t>
  </si>
  <si>
    <t>3.2.2.4</t>
  </si>
  <si>
    <t>Atnaujinti ir plėsti šilumos vamzdynus nuo elektrinių ir katilinių iki vartotojų</t>
  </si>
  <si>
    <t>Atnaujinti šilumos vamzdynus nuo elektrinių ir katilinių iki vartotojų, plėsti juos teritorijose, nustatytose specialiuose planuose.</t>
  </si>
  <si>
    <t>3.2.2.5</t>
  </si>
  <si>
    <t>Pertvarkyti 110 KW elektros tiekimo sistemą</t>
  </si>
  <si>
    <t xml:space="preserve">Pertvarkyti 110 KW elektros tiekimo sistemą:
a) Modernizuoti esamas 110/10 KW pastotes;
b) Keisti 110 KW antžemines elektros linijas į kabelines;
c) Statyti Šnipiškių, Paupio, Kuprioniškių ir Buivydiškių 110/10 KW elektros pastotes ir jas aprūpinančius kabelius.
</t>
  </si>
  <si>
    <t>Įgyvendinamas projektas "110 kV orinės elektros perdavimo linijos pakeitimas kabeline nuo L. Asanavičiūtės g. iki Ozo g."</t>
  </si>
  <si>
    <t>110 kV orinės elektros perdavimo linijos keičiamos kabelinėmis</t>
  </si>
  <si>
    <t>3.3.</t>
  </si>
  <si>
    <t>TIKSLAS. Darni miesto susisiekimo sistemos plėtra (Miesto ūkio ir transporto departamentas)</t>
  </si>
  <si>
    <t>3.3.1.</t>
  </si>
  <si>
    <t>UŽDAVINYS. Didinti gyventojų mobilumą visuomeniniu ir bevarikliu transportu (Miesto ūkio ir transporto departamentas)</t>
  </si>
  <si>
    <t>3.3.1.1</t>
  </si>
  <si>
    <t>Gerinti VT administravimą, valdymą ir kontrolę</t>
  </si>
  <si>
    <t xml:space="preserve">a) Gerinti VT administravimą, valdymą ir kontrolę, vengiant funkcijų dubliavimosi tarp esamų institucijų;
b) Vykdyti VT reformą, liberalizuojant šio sektoriaus darbą;
c) Aktyviai dalyvauti CIVITAS (Europos Komisijos demonstravimo ir mokslinių tyrimų ekologiško miesto transporto srityje) programoje;
d) Koordinuoti visų rūšių keleivinio VT unifikuotą miesto ir priemiesčių (autobusų, traukinių) maršrutinį tinklą ir eismo tvarkaraščius, pagerinti bendrą informacinę sistemą;
e) Užtikrinti nuolatinę VT keleivių srautų stebėseną, transporto priemonių užpildymą formuojant pirminį duomenų banką;
f) Į vieningą VT susisiekimo sistemą integruoti maršrutinius taksi maršrutinius autobusus ir užtikrinti jų darbą rinkos sąlygomis;
</t>
  </si>
  <si>
    <t>SĮ „Susisiekimo paslaugos“</t>
  </si>
  <si>
    <t xml:space="preserve">2015-09-15 Administracijos direktoriaus įsakymas Nr.30-3076 (organizuoti dviračių takų tinklo planavimą, organizuoti viešojo transporto stotelių infrastruktūros (kelio ženklų „Stotelė“, „Taksi stotelė“, viešojo transporto laukimo paviljonų ir suoliukų) priežiūrą ir plėtrą. </t>
  </si>
  <si>
    <t>3.3.1.2</t>
  </si>
  <si>
    <t>Sukurti ir įgyvendinti miesto greitojo susisiekimo maršrutinį tinklą</t>
  </si>
  <si>
    <t xml:space="preserve">a) Įdiegti esamoms transporto rūšims greitojo eismo maršrutinį tinklą, panaudojant esamas ir formuojant naujas VT eismo juostas, įgyvendinant prioritetines eismo sąlygas sankryžose;
b) Parengti Vilniaus miesto specialųjį planą, nustatant galimybes naujos greitojo susisiekimo (atskiro arba dalinio eismo pirmumo) transporto rūšies įvedimui į miesto VT sistemą;
c) Pradėti įgyvendinti naujos greitojo susisiekimo (atskiro arba dalinio eismo pirmumo) VT rūšies įvedimą į miesto VT sistemą, esant ekonominiam pagrindimui ir BP pakeitimui (jeigu to reikia).
</t>
  </si>
  <si>
    <t>3.3.1.3</t>
  </si>
  <si>
    <t>Optimizuoti ir užtikrinti miesto visuomeninio transporto maršrutinio tinklo plėtrą ir modernizavimą</t>
  </si>
  <si>
    <t xml:space="preserve">a) Atlikti miesto VT maršrutų ir eismo grafikų korektūrą pagal 2010 m. miesto keleivių srautų tyrimus, įvertinant naujai formuojamą greito susisiekimo VT tinklą;
b) Suprojektuoti ir įgyvendinti miesto šiaurinės dalies troleibusų kontaktinio tinklo plėtrą pagal Vilniaus BP sprendinius, įvesti papildomus maršrutus naujai urbanizuojamuose miesto rajonuose;
c) Įrengti VT terminalą šiaurinėje miesto dalyje – Fabijoniškėse – miesto ir priemiesčio keleivių aptarnavimui sumažinant esamos Autobusų stoties trauką;
d) Atnaujinti VT parkus naujomis ekologiškomis, pritaikytomis neįgaliųjų pervežimui transporto priemonėmis.
</t>
  </si>
  <si>
    <t>a) parengtas Vilniaus miesto viešojo transporto optimizavimo plano projektas. d) Pasirašyta sutartis dėl 18 vnt. autobusų MAN Lion's City, A21 CNG įsigijimo; 2) Vykdytos pirkimo procedūros dėl 18 vnt. autobusų Solaris Urbino 12 CNG įsigijimo</t>
  </si>
  <si>
    <t>3.3.1.4</t>
  </si>
  <si>
    <t>Sudaryti palankias eismo sąlygas dviratininkų, pėsčiųjų ir neįgaliųjų eismui</t>
  </si>
  <si>
    <t xml:space="preserve">a) Užbaigti tarptautinę dviračių trasą „Eurovelo“, įrengti kitas kokybiškas dviračių trasas / takus Vilniaus miesto teritorijoje (pagal patvirtintą dviračių trasų / takų schemą);
b) Suprojektuoti ir įrengti pėsčiųjų zonas ir trasas miesto centrinėje dalyje, integruojant į jas Gedimino pr., Pilies, Vokiečių, Vilniaus, Aušros Vartų gatves ir Stoties, Rotušės, Europos, Arkikatedros aikštes;
c) Įrengti B &amp; R (Bike &amp; Ride) aikšteles transporto mazguose;
d) Sudaryti sąlygas veloparkų kūrimuisi, kuriuose būtų teikiamos dviračių parkavimo (ir saugojimo), remonto, dviračių nuomos ir kitos aptarnavimo paslaugos.
</t>
  </si>
  <si>
    <t>b) Parengtas planas dėl projektavimo ir įrengimo dviračių takų, dangų remonto. d) Įrengti 24 nuomos punktai, funkcionavo apie 300 dviračių.</t>
  </si>
  <si>
    <t>3.3.1.5</t>
  </si>
  <si>
    <t>Pritaikyti susisiekimo infrastruktūrą ŽSP (žmonėms su specialiaisiais poreikiais)</t>
  </si>
  <si>
    <t xml:space="preserve">a) Plėsti taktilinių paviršių ir informavimo priemonių (miesto žemėlapių ir kt.) tinklą;
b) Pritaikyti namų aplinką ir transporto infrastruktūrą visų socialinių grupių poreikiams (neįgaliesiems, senyvo amžiaus žmonėms, mamoms su vaikais ir pan.);
c) Skatinti transporto priemonių, skirtų ŽSP, plėtrą (VT, taksi);
d) Įdiegti DRT (užsakomojo transporto) sistemas, teikti paratransporto paslaugas;
e) Gerinti keleivių informavimo sistemą, įdiegiant savitarnos infokioskus ir infolinijas (su liečiamaisiais ekranais, Brailio rašto funkcija, paprastu ir intuityviu meniu).
f) Mokyti viešojo transporto vairuotojus teikti paslaugas žmonėms su specialiaisiais poreikiais.
</t>
  </si>
  <si>
    <t>Neregių atstovas buvo apmokytas kaip naudotis transporto priemonėse esančia elektroninio bilieto žymėjimo įranga. Laikinai buvo perduotas mokomasis stendas su tokia įranga, kurio pagalba apmokomi kiti neregiai; Sutartis dėl 18 vnt. autobusų MAN Lion's City,A21 CNG pasirašyta; Pravestos autobusų Solaris Urbino 12 CNG pirkimo procedūros. Vykdomi nuolatiniai vairuotojų mokymai, apimantys kokybiškų paslaugų teikimą žmonėms su specialiaisiais poreikiais bei visiems viešojo transporto keleiviams</t>
  </si>
  <si>
    <t>3.3.1.6</t>
  </si>
  <si>
    <t>Skatinti elektromobilių ir kitų netaršių bei efektyviai energiją naudojančių transporto priemonių įsigijimą ir naudojimą</t>
  </si>
  <si>
    <t>a) Sukurti bandomąjį elektromobilių baterijų įkrovimo ir keitimo infrastruktūros tinklą [2011–2015 m.];
b) Numatyti ekonomines bei kitokio pobūdžio elektromobilių rinkos plėtros skatinimo priemones.</t>
  </si>
  <si>
    <t xml:space="preserve">Kartu su Savivaldybės įmone „Vilniaus planas“  parengta Vilniaus miesto kompleksinių parkavimo aikštelių sklaidos schema, numatant galimybes įrengti elektromobilių krovos taškus bei dalijimosi automobiliu (car sharing), dviračiu (bike ride) paslaugas;   </t>
  </si>
  <si>
    <t>3.3.1.7</t>
  </si>
  <si>
    <t>Siekti efektyvaus mobilumo mieste valdymo ir užtikrinti elgsenos pokyčių formavimą</t>
  </si>
  <si>
    <t>3.3.2.</t>
  </si>
  <si>
    <t>UŽDAVINYS.  Plėtoti susisiekimo infrastruktūros tinklą (Miesto ūkio ir transporto departamentas)</t>
  </si>
  <si>
    <t>3.3.2.1</t>
  </si>
  <si>
    <t>Užbaigti formuoti miesto greitojo eismo karkasą svarbių miestui ir užmiesčiui transporto ryšių realizavimui</t>
  </si>
  <si>
    <t>Pradėtas dubliuojančios gatvės link Eišiškių plento įrengimas, kad sumažėtų transporto grūstys link Oro uosto. 2015 metais pradėtas rengti Šiaurinės gatvės nuo miesto ribos iki Ukmergės g. statybos techninis projektas. 2015 m. Mykolo Lietuvio gatvės projektas nerengiamas, nes nėra parengtas ir patvirtintas gatvės trasos detalusis planas, kurį rengia MPD. 2015 m. nebuvo numatyta rengti Mokslininkų g. tarp Ukmergės pl. ir Molėtų pl. rekonstravimo projekto.</t>
  </si>
  <si>
    <t>3.3.2.2</t>
  </si>
  <si>
    <t>Didinti susisiekimo infrastruktūros tinklo rišlumą ir tankį, tęstinumo principu mažinant bendrą tinklo perkrovą</t>
  </si>
  <si>
    <t>3.3.2.3</t>
  </si>
  <si>
    <t>Modernizuoti ir plėsti gatvių apšvietimo tinklą</t>
  </si>
  <si>
    <t>a) Gatvių apšvietimo elektros tinklų modernizavimas;
b) Gatvių apšvietimo elektros tinklų plėtra ir rekonstrukcija.</t>
  </si>
  <si>
    <t>3.3.3.</t>
  </si>
  <si>
    <t>UŽDAVINYS.  Mažinti neigiamas transporto eismo pasekmes aplinkai (Miesto ūkio ir transporto departamentas)</t>
  </si>
  <si>
    <t>3.3.3.1</t>
  </si>
  <si>
    <t>Parengti ir įgyvendinti tvaraus miesto transporto planus</t>
  </si>
  <si>
    <t>Parengti ir įgyvendinti tvaraus miesto transporto planus, siekiant pagerinti gyvenimo kokybę ir pritaikyti infrastruktūrą visoms socialinėms grupėms, ypač riboto judrumo gyventojams (atsižvelgiant į saugą ir saugumą, galimybę naudotis prekėmis bei paslaugomis, oro taršą, triukšmą, šiltnamio efektą sukeliančių dujų emisijas ir energijos suvartojimą, žemės naudojimą, apimant keleivių ir krovinių vežimą bei visas transporto rūšis).</t>
  </si>
  <si>
    <t>3.3.3.2</t>
  </si>
  <si>
    <t>Mažinti „juodųjų dėmių“ skaičių Vilniaus miesto teritorijoje</t>
  </si>
  <si>
    <t xml:space="preserve">a) Vykdyti kasmetinį įskaitinių eismo įvykių auditą, fiksuojant taikomų priemonių efektyvumą;
b) Patvirtinti Vilniaus miesto saugaus eismo programą ir vykdyti joje numatytas saugaus eismo priemones, ypatingą dėmesį skiriant pėsčiųjų perėjoms ir VT stotelėms;
c) Siekti, kad Vilniaus miesto saugaus eismo programa būtų integruota į Lietuvos valstybinę Saugaus eismo programą ir šalies saugaus eismo klausimai būtų sprendžiami kompleksiškai;
d) Siekti pakeisti esamą kelių klasifikaciją, pagal kurią visos gatvės yra priskiriamos vietinės reikšmės kelių kategorijai, ir parengti gatvių projektavimo normas;
e) Organizuoti eismo saugumo akcijas ir projektus „Apsaugok mane“, „Diena be automobilio“, „Judrioji savaitė“ ir pan.
</t>
  </si>
  <si>
    <t>3.3.3.3</t>
  </si>
  <si>
    <t>Tobulinti ir plėsti automatizuoto valdymo reguliavimo sistemą</t>
  </si>
  <si>
    <t xml:space="preserve">a) Plėsti koordinuoto eismo zonas, į esamą bendrą sistemą pajungiant problemines eismo laidumui ir saugumui sankryžas ir pėsčiųjų perėjas;
b) Parengti Vilniaus miesto eismo organizavimo projektą, formuoti transporto eismo duomenų bazę eismo pokyčių modeliavimui, sankryžų techninių parametrų gerinimui ir informacinės sistemos tobulinimui;
c) Plėsti greičio matavimo postų skaičių avaringiausiose miesto gatvių atkarpose;
d) Riboti sunkiojo tranzitinio transporto eismą miesto centrinėje dalyje ir gyvenamuosiuose rajonuose, nukreipiant jį į formuojamą pagrindinį gatvių karkasą;
e) Sukurti negabaritinių krovinių vežimo leidimų išdavimo sistemos duomenų bazę ir ją integruoti į valstybės duomenų bazę.
</t>
  </si>
  <si>
    <t>3.3.3.4</t>
  </si>
  <si>
    <t>Didinti automobilių stovėjimo vietų skaičių</t>
  </si>
  <si>
    <t xml:space="preserve">a) Suprojektuoti ir įrengti trūkstamą automobilių vietų skaičių miesto gyvenamuosiuose daugiaaukščiuose rajonuose;
b) Plėsti mokamų automobilių stovėjimo vietų skaičių miesto centrinėje dalyje ir jos prieigose (išskyrus senamiesčio teritoriją), didinti jų apyvartą;
c) Diegti miesto VT galiniuose žieduose automobilių stovėjimo aikšteles, skirtas P &amp; R (Park &amp; Ride) sistemai realizuoti;
d) Įtraukti galimybių studijos „Automobilių stovėjimo vietų skaičiaus padidinimas gyvenamuosiuose Vilniaus rajonuose“ rekomendacijas ir siūlomus sprendinius į aktualią rengiamą projektinę dokumentaciją.
</t>
  </si>
  <si>
    <t>Miesto plėtros departamentas, SĮ „Susisiekimo paslaugos“</t>
  </si>
  <si>
    <t xml:space="preserve">b) Išplėstas apmokestintų automobilių stovėjimo vietų skaičius nuo 5113 iki 6035   c) Įdiegta pirmoji Vilniaus mieste P &amp; R (Park &amp; Ride) sistema. d) Parengta automobilių stovėjimo vietų plėtros gyvenamuosiuose rajonuose galimybių studija.                </t>
  </si>
  <si>
    <t>3.3.3.5</t>
  </si>
  <si>
    <t>Mažinti oro užterštumo ir triukšmo nuo transporto eismo poveikį</t>
  </si>
  <si>
    <t>a) Taikyti lanksčius transporto eismo apribojimus laibiausiai užterštose miesto vietose pagal oro taršos žemėlapius;
b) Taikyti technines triukšmą mažinančių priemonių leistinas normas viršijančiose teritorijose pagal miesto triukšmo žemėlapius;
c) Informuoti visuomenę apie užterštumo lygį Vilniaus miesto rajonuose;
d) Inicijuoti sprendimą dėl naujo oro uosto tako statybos reikalingumo ir taršos sumažinimo virš gyvenamųjų rajonų.</t>
  </si>
  <si>
    <t>a) Įrengti greičio ribojimo, krovininio transporto eismą draudžiantys, gyvenamosios zonos kelio ženklai Vilniaus mieste 72 vnt.</t>
  </si>
  <si>
    <t>169.652,0</t>
  </si>
  <si>
    <t>Tarptautinio bendradarbiavimo taryba panaikinta  2010 metais todėl jokie projektai nevykdomi.</t>
  </si>
  <si>
    <t>2.4.</t>
  </si>
  <si>
    <t>TIKSLAS. Padidėjęs miesto žinomumas ir reikšmingas vaidmuo tarptautiniame kontekste (Užsienio ryšių skyrius)</t>
  </si>
  <si>
    <t>2.4.1.</t>
  </si>
  <si>
    <t>UŽDAVINYS.  Aktyviai dalyvauti tarptautinių organizacijų ir kitose tarptautinio bendradarbiavimo iniciatyvose (Užsienio ryšių skyrius)</t>
  </si>
  <si>
    <t>2.4.1.1</t>
  </si>
  <si>
    <t>Siekti lyderystės tarptautinių organizacijų valdymo struktūrose</t>
  </si>
  <si>
    <t>a) Siekti pirmininkavimo ES šalių sostinių sąjungai;
b) Siekti pirmininkavimo Baltijos Metropolių iniciatyvai;
c) Siekti pirmininkavimo EUROCITIES organizacijai.</t>
  </si>
  <si>
    <t>2.4.1.2</t>
  </si>
  <si>
    <t>Geriau išnaudoti ES tarpusavyje bendradarbiau-jančių (susigiminiavusių) miestų programos galimybes</t>
  </si>
  <si>
    <t>a) Parengti dvišalio bendradarbiavimo strategiją;
b) Įgyvendinti į dvišalį bendradarbiavimą orientuotas programas.</t>
  </si>
  <si>
    <t>2.4.1.3</t>
  </si>
  <si>
    <t>Vykdyti tarptautines iniciatyvas Vilniaus miesto ir kitų regionų sąlyčio plėtotei</t>
  </si>
  <si>
    <t>a) Aktyviai dalyvauti bendruose projektuose;
b) Organizuoti Vilniuje tarptautinių organizacijų ir miestų tinklų renginius.</t>
  </si>
  <si>
    <t>2.4.1.4</t>
  </si>
  <si>
    <t>Ieškoti galimybių bendradarbiauti su naujais potencialiais miestais– partneriais</t>
  </si>
  <si>
    <t>Atsižvelgus į miesto poreikius inicijuoti bendradarbiavimą su naujais miestais–partneriais.</t>
  </si>
  <si>
    <t>Nagrinėjami potencialių miestų partnerių siūlymai dėl bendradarbiavimo, inicijuojamas bendradarbiavimas su kitais partneriais</t>
  </si>
  <si>
    <t>2.4.2.</t>
  </si>
  <si>
    <t>UŽDAVINYS.  Formuoti Vilniaus miesto įvaizdį tarptautiniu mastu (Užsienio ryšių skyrius)</t>
  </si>
  <si>
    <t>2.4.2.1</t>
  </si>
  <si>
    <t>Miesto plėtros departamentas, Užsienio ryšių skyrius, Švietimo, kultūros ir sporto departamentas</t>
  </si>
  <si>
    <t>Gautas ES finansavimas projektui "Vilniaus miesto įvaizdžio tobulinimo studijos parengimas" - projekto vertė - 512,2 tūkst. litų, iš kurių ES parama sudaro 435,4 tūkst. litų, savivaldybės lėšos - 76,8 tūkst. litų. Sutartis pasirašyta 2012-11-13. 2013 metais buvo rengiama studija.</t>
  </si>
  <si>
    <t>Gautas ES finansavimas projektui "Vilniaus miesto įvaizdžio tobulinimo studijos parengimas" - projekto vertė - 512,2 tūkst. litų, iš kurių ES parama sudaro 435,4 tūkst. litų, savivaldybės lėšos - 76,8 tūkst. litų. Sutartis pasirašyta 2012-11-13. 2013 metais buvo rengiama studija. Studija bus parengta 2014 m.</t>
  </si>
  <si>
    <t>2.4.2.2</t>
  </si>
  <si>
    <t>Skatinti kitų šalių kultūrų pažinimą ir skleisti Vilniaus kultūrą užsienyje</t>
  </si>
  <si>
    <t>a) Koordinuoti Vilniaus kultūrą užsienio miestuose pristatančių renginių organizavimą;
b) Koordinuoti ir inicijuoti užsienio šalių miestų kultūros pristatymo renginius Vilniuje.</t>
  </si>
  <si>
    <t>Projektai įgyvendinami nuolat</t>
  </si>
  <si>
    <t>2.4.2.3</t>
  </si>
  <si>
    <t>Vykdyti Vilniaus miesto reklamines kampanijas</t>
  </si>
  <si>
    <t>Vykdyti Vilniaus miesto reklamines kampanijas, atsižvelgiant į rinkų prioritetus.</t>
  </si>
  <si>
    <t xml:space="preserve">Visuomenės informavimas apie Savivaldybės veiklą bei informacijos monitoringas. </t>
  </si>
  <si>
    <t>E. miesto departamentas</t>
  </si>
  <si>
    <t xml:space="preserve">a) Kurti ir įgyvendinti darnaus judumo mieste planus, apimančius krovinių ir keleivių transportą mieste ir priemiesčiuose;
b) Užtikrinti tikslią ir pakankamą informaciją apie asmeninio automobilio alternatyvas (ėjimą, dviračius, VT, motociklus ir mopedus);
c) Ugdyti aplinkai mažiau kenksmingus vairavimo įpročius (eko-vairavimą), diegti elektroninės pagalbos vairuotojui sistemas;
d) Skatinti taupesnį naudojimąsi automobiliais (pvz. car-sharing, car-pooling) ir sudaryti sąlygas „menamam mobilumui“ (nuotoliniam darbui, nuotoliniam pirkimui ir pan.);
e) Rengti švietimo, mokymo ir sąmoninimo kampanijas, skatinančias naujos judumo mieste kultūros ugdymą.
</t>
  </si>
  <si>
    <t>3.4.</t>
  </si>
  <si>
    <t>3.4.1.</t>
  </si>
  <si>
    <t>3.4.1.1</t>
  </si>
  <si>
    <t>Vykdyti aplinkos triukšmo kartografavimą ir diegti triukšmo prevencijos priemones</t>
  </si>
  <si>
    <t xml:space="preserve">a) Vykdyti mobilių triukšmo šaltinių pagal transporto rūšis stebėseną ir kartografavimą;
b) Atlikti stacionarių triukšmo šaltinių kartografavimą;
c) Modeliuoti triukšmo sklaidą ir rengti žemėlapius;
d) Planuoti ir įgyvendinti triukšmo prevenciją ir tyliąsias zonas.
</t>
  </si>
  <si>
    <t>3.4.1.2</t>
  </si>
  <si>
    <t>Operatyviai vertinti ir prognozuoti oro užterštumo lygius ir pavojus</t>
  </si>
  <si>
    <t>a) Tobulinti Vilniaus miesto oro užterštumo modeliavimą ir prognozavimą;
b) Įrengti skaitmeninius oro užterštumo žemėlapius;
c) Planuoti oro taršos prevencijos ir mažinimo priemones.</t>
  </si>
  <si>
    <t>3.4.1.3</t>
  </si>
  <si>
    <t>Gerinti geriamojo vandens stebėseną ir kokybę</t>
  </si>
  <si>
    <t>a) Tobulinti geriamojo vandens kokybės stebėseną;
b) Kaupti informaciją apie necentralizuotai naudojamo vandens įrenginius ir kokybę;
c) Gerinti sanitarinių apsaugos zonų prevenciją ir jos veiklų reglamentavimą.</t>
  </si>
  <si>
    <t>3.4.1.4</t>
  </si>
  <si>
    <t>Projektuoti triukšmo, oro užterštumo mažinimo ir geriamojo vandens kokybės gerinimo priemones ir organizuoti jų įgyvendinimą</t>
  </si>
  <si>
    <t>a) Projektuoti ir įgyvendinti triukšmo šaltinių ekranavimo ir kitas akustinės taršos ribojimo priemones;
b) Projektuoti ir įgyvendinti oro taršos prevencijos ir mažinimo priemones;
c) Diegti geriamojo vandens kokybės gerinimo priemones.</t>
  </si>
  <si>
    <t>3.4.2.</t>
  </si>
  <si>
    <t>3.4.2.1</t>
  </si>
  <si>
    <t>Stebėti ir gerinti vandens telkinių būklę ir jų aplinką</t>
  </si>
  <si>
    <t xml:space="preserve">Gerinti vandens telkinių būklę, atsižvelgiant į Europos Sąjungos direktyvų ir nacionalinių teisės aktų normas:
a) Atlikti miesto upių, upelių, ežerų, kitų vandens telkinių inventorizavimą;
b) Atlikti miesto upių, upelių, ežerų, kitų vandens telkinių (paviršinių vandenų ir nuosėdų) būklės stebėseną;
c) Nustatyti vandens telkinių apsaugos zonas ir juostas;
d) Parengti priemonių sistemą, kad į atvirus vandens telkinius nepatektų nevalyto vandens.
</t>
  </si>
  <si>
    <t>3.4.2.2</t>
  </si>
  <si>
    <t>Inventorizuoti ir sutvarkyti užterštas teritorijas</t>
  </si>
  <si>
    <t xml:space="preserve">Sutvarkyti užterštas teritorijas, atsižvelgiant į Europos Sąjungos direktyvų ir nacionalinių teisės aktų normas:
a) Vykdyti grunto ir dangų užterštumo stebėseną;
b) Vykdyti užterštų teritorijų kartografavimą ir inventorizavimą;
c) Pagal juridinių aktų reikalavimus parengti priemones užterštų teritorijų ir užteršto grunto tvarkymui, sanavimui.
</t>
  </si>
  <si>
    <t>3.4.2.3</t>
  </si>
  <si>
    <t>Parengti ir įdiegti kraštovaizdžio ir biologinės įvairovės apsaugos priemones</t>
  </si>
  <si>
    <t>a) Vykdyti kraštovaizdžio stebėseną ir kartografavimą;
b) Atlikti biologinės įvairovės stebėseną, kartografavimą.</t>
  </si>
  <si>
    <t>TIKSLAS. Užtikrinta aplinkos apsauga ir efektyvus atliekų tvarkymas (Aplinkos ir energetikos departamentas iki 2015-10-31/ Miesto ūkio ir transporto departamentas nuo 2015-11-01)</t>
  </si>
  <si>
    <t>UŽDAVINYS.  Gerinti atmosferos oro ir geriamojo vandens kokybę, mažinti triukšmą (Aplinkos ir energetikos departamentas iki 2015-10-31/ Miesto ūkio ir transporto departamentas nuo 2015-11-01)</t>
  </si>
  <si>
    <t xml:space="preserve">Atlikta triukšmo šaltinių pagal transporto rūšis stebėsena. Pagal triukšmo kartografavimo rezultatus nustatytos naujos triukšmo prevencijos zonos. Parengtos rekomendacijos, susijusios su automobilių skleidžiamo triukšmo mažinimu Vilniaus mieste.  </t>
  </si>
  <si>
    <t>Įgyvendinant Vilniaus miesto savivaldybės tyliųjų zonų reglamentą, patvirtintą Vilniaus miesto savivaldybės tarybos 2011-12-14 sprendimu Nr. 1-341 „Dėl Vilniaus miesto savivaldybės tyliųjų zonų nustatymo, Vilniaus miesto savivaldybės tyliųjų ir triukšmo prevencijos zonų ribų metodinių rekomendacijų ir reglamentų tvirtinimo“ bei Vilniaus miesto savivaldybės triukšmo kartografavimo, prevencijos ir mažinimo 2014–2018 m. programą, buvo  atliktas kasmetinis triukšmo sklaidos modeliavimas tyliųjų zonų teritorijose pagal 2015 m. atliktus autotransporto srautų stebėjimo rezultatus gatvėse ir jų atkarpose aplink tyliąsias zonas. 2015 m. (kaip ir ankstesniais metais) buvo atnaujintos 36 sankryžos, išskirtinai, įtakojančios tyliųjų zonų akustinę aplinką, iš viso atnaujinta 151 gatvių atkarpos. Pagal išmatuotus gatvių atkarpų automobilių srautų duomenis buvo atlikti 7 triukšmo modeliavimai esamų tyliųjų zonų teritorijų ribose: Gulbinų tylioje zonoje, Tapelių tylioje gamtos zonoje, Viršuliškių tylioje viešoje zonoje, Karoliniškių tylioje viešoje zonoje, Baltupių tylioje viešoje zonoje, Fabijoniškių  tylioje viešoje zonoje bei Ozo tylioje viešoje zonoje.</t>
  </si>
  <si>
    <t xml:space="preserve">Buvo atlikta oro kokybės prognozės, analizės ir palyginimai, koreliacijos  pagal teršalų modeliavimo rezultatus su sunkiaisiais metalais. Oro užterštumo žemėlapiai internetinėje svetainėje nuolat atnaujinami ir papildomi. Parengtas 2015 -2018 m. papildomų prevencinių  priemonių įgyvendinimo priemonių planas ir programa. </t>
  </si>
  <si>
    <t xml:space="preserve">Vykdoma patvirtinta Vilniaus miesto savivaldybės aplinkos stebėsenos (monitoringo) ir jos informacinės sistemos 2013 - 2016 metų programa. </t>
  </si>
  <si>
    <t>2015 m. vykdoma Vilniaus miesto savivaldybės aplinkos stebėsenos (monitoringo) ir jos informacinės sistemos 2013 - 2016 metų programa. Parengta 2015 m. ataskaita. Vykdytas požeminio vandens monitoringas: požeminio vandens vandenviečių apsaugos zonose; gruntinio vandens (natūralių šaltinių); uždarytų sąvartynų požeminio vandens, filtrato ir dujų monitoringas.</t>
  </si>
  <si>
    <t>Dviračių takų tinklo plėtra, gyventojų informavimas apie oro taršos prevencijos ir mažinimo priemones, oro taršos valdymo sistemos projektavimas ir įdiegimas Parengta Vilniaus miesto  aplinkos oro kokybės valdymo 2015-2018 m. programa ir jos įgyvendinimo priemonių planas. Siekiama tobulinti ir plėtoti aplinkos oro kokybės valdymo sistemą, parengiant aplinkos oro kokybės valdymo priemones mažinančias aplinkos oro taršą kietosiomis dalelėmis, azoto oksidais ir kitais teršalais</t>
  </si>
  <si>
    <t>UŽDAVINYS.  Užtikrinti ekologišką miesto gamtinę aplinką (Aplinkos ir energetikos departamentas iki 2015-10-31/ Miesto ūkio ir transporto departamentas nuo 2015-11-01)</t>
  </si>
  <si>
    <t xml:space="preserve">2015 m. vykdoma Vilniaus miesto savivaldybės aplinkos stebėsenos (monitoringo) ir jos informacinės sistemos 2013 - 2016 metų programa. Atlikta miesto upių, upelių, ežerų, kitų vandens telkinių (paviršinių vandenų ir nuosėdų) būklės stebėsena. Parengta 2015 m. ataskaita. Vykdytas paviršinio vandens monitoringas: ežerų ir tvenkinių vandens ir dugno nuosėdų monitoringas; upių ir upelių vandens ir dugno nuosėdų monitoringas; ties valymo įrenginių ir lietaus nuotekų kolektorių išleistuvų vandentakų dugno nuosėdų būklės monitoringas. </t>
  </si>
  <si>
    <t xml:space="preserve">Vykdoma patvirtinta Vilniaus miesto savivaldybės aplinkos stebėsenos (monitoringo) ir jos informacinės sistemos 2013 - 2016 metų programa.         </t>
  </si>
  <si>
    <t xml:space="preserve">2015 m. vykdoma Vilniaus miesto savivaldybės aplinkos stebėsenos (monitoringo) ir jos informacinės sistemos 2013 - 2016 metų programa. Parengta 2015 m. ataskaita. Vykdytas biologinės įvairovės monitoringas: saugomose teritorijose biologinės įvairovės ir buveinių monitoringas (paukščių, žinduolių, retų ir saugomų augalų rūšių, buveinių). </t>
  </si>
  <si>
    <t>Renovuoti ugdymo įstaigų pastatus, statyti priestatus ir kt.</t>
  </si>
  <si>
    <t>Finansų departamentas;
Investicinių projektų valdymo skyrius</t>
  </si>
  <si>
    <t>Miesto tvarkymo ir aplinkos apsaugos skyrius</t>
  </si>
  <si>
    <t>Finansų departamentas, Informacinių technologijų skyrius</t>
  </si>
  <si>
    <t>1.1.1.9.</t>
  </si>
  <si>
    <t>Padidinti pastatų ūkio valdymo veiklų efektyvumą</t>
  </si>
  <si>
    <t>1.1.1.10.</t>
  </si>
  <si>
    <t>Atrinktam bandomųjų įstaigų sąrašui centralizuotai pirkti skalbimo paslaugas pagal preliminariąsias sutartis iš specializuotų tiekėjų, optimizuojant ikimokyklinio ugdymo įstaigų už skalbimo veiklą atsakingų etatų skaičių.</t>
  </si>
  <si>
    <t>2015–2019</t>
  </si>
  <si>
    <t>1.1.1.11.</t>
  </si>
  <si>
    <t>Vykdyti nuolatinę ūkio valdymo išlaidų stebėseną</t>
  </si>
  <si>
    <t xml:space="preserve">Sukurti vieną informacinę sistemą nekilnojamojo turto valdymo stebėsenai, kurioje būtų sistemingai kaupiama informacija apie Vilniaus miesto savivaldybei pavaldžių įstaigų naudojamus pastatus, eksploatacines ir ūkio priežiūros išlaidas, remonto ir rekonstrukcijų darbus, remonto poreikį bei planus. Verslo valdymo ir investicinius sprendimus priimti remiantis sukauptais duomenimis apie turto energetinį ir valdymo efektyvumą.
Pradėti nuolatinę, savalaikę, struktūrizuotą pastatų būklės ir eksploatacinių bei ūkio priežiūros išlaidų stebėseną informacinės sistemos pagrindu bei operatyviai reaguoti į išlaidų pokyčius.
</t>
  </si>
  <si>
    <t>1.1.1.12.</t>
  </si>
  <si>
    <t>Įgyvendinti 5 pilotinius Vilniaus miesto savivaldybės ugdymo įstaigų pastatų atnaujinimo ESCO modeliu projektus</t>
  </si>
  <si>
    <t>Identifikuoti 5 mažiausiai energetiškai efektyvias ugdymo įstaigas ir renovuoti bandomųjų ugdymo įstaigų (bendrojo ugdymo mokyklų ir neformaliojo ugdymo įstaigų) pastatus taikant ESCO (angl. Energy service company) modelį, pritraukiant privatų kapitalą bei panaudojant  Europos Sąjungos lėšas.</t>
  </si>
  <si>
    <t>[Vilniaus sveiko miesto biuras]
a) Organizuoti vaikų ir jaunimo užimtumą: 
1) rengti vaikų ir jaunimo vasaros dienų stovyklas, išvykas; 
2) organizuoti vaikų ir jaunimo turistines stovyklas; 
3) organizuoti vaikų ir jaunimo stacionarias stovyklas; 
4) steigti vaikų ir jaunimo dienos centrus (bandomasis projektas „Salininkai“).
b) Vykdyti socialinės atskirties mažinimo ir vaikų bei jaunimo užimtumo programas kultūros centruose: 
1) sudaryti sąlygas socialiai remtinų šeimų vaikams dalyvauti būreliuose, klubuose ir kitose veiklose; 
2) organizuoti dienos stovyklas vaikų užimtumui vasaros laikotarpiu; 
3) dalyvauti tarptautiniuose projektuose, seminaruose socialinės atskirties mažinimo klausimais; 
4) integruoti tautinių mažumų vaikus ir jaunimą į kultūros centruose organizuojamą kultūrinę veiklą.</t>
  </si>
  <si>
    <t>Vilniaus sveiko miesto biuras, Švietimo, kultūros ir sporto departamentas, Finansų departamentas</t>
  </si>
  <si>
    <t xml:space="preserve">[Neformaliojo švietimo skyrius]
a) Organizuoti nusikalstamumo prevencijos priemones; 
b) Organizuoti žalingų įpročių prevencijos priemones; 
c) Rengti susijusių programų rėmimo konkursus.
</t>
  </si>
  <si>
    <t>[Vilniaus miesto savivaldybės visuomenės sveikatos biuras]
a) Įvykdyti Vilniaus miesto visuomenės sveikatos priežiūros 2010–2014 metų strategijoje numatytas priemones;
b) Įvykdyti Vilniaus miesto visuomenės sveikatos stebėsenos 2010–2013 metų programoje numatytas priemones.</t>
  </si>
  <si>
    <t>[Sveikatos skyrius]
a) Vaikų ir jaunimo sveikatinimas;
b) Atsparumo priklausomybės ligoms ugdymas;
c) Infekcinių ir neinfekcinių ligų profilaktika;
d) Psichikos ligų ir kt.</t>
  </si>
  <si>
    <t>Organizuoti sveikos gyvensenos ir ekologinės informacijos sklaidą</t>
  </si>
  <si>
    <t xml:space="preserve">[Vilniaus sveiko miesto biuras]
a) Organizuoti mokymus ir seminarus;
b) Organizuoti vietos ir tarptautines konferencijas;
c) Organizuoti įvairias akcijas;
d) Rengti laidas; 
e) Skatinti švietėjiškų renginių organizavimą;
f) Informuoti visuomenę apie triukšmo lygį ir pavojus, žalingą oro užterštumo koncentracijas ir pan. </t>
  </si>
  <si>
    <t>Vilniaus miesto savivaldybės visuomenės sveikatos biuras,  Švietimo, kultūros ir sporto departamentas, Saugaus miesto departamentas, Miesto tvarkymo ir aplinkos apsaugos skyrius</t>
  </si>
  <si>
    <t>Seniunijos</t>
  </si>
  <si>
    <t xml:space="preserve">[Sveikatos skyrius]
Steigti PSPĮ nutolusiuose nuo poliklinikų rajonuose (pagal poreikį Pilaitės, Verkių, Rasų, Panerių, Lazdynų, Vilkpėdės, Šnipiškių, Justiniškių, Fabijoniškių, Pašilaičių, Naujosios Vilnios, Naujininkų seniūnijose). 
</t>
  </si>
  <si>
    <t>[Sveikatos skyrius]
a) Restruktūrizuoti antrinės sveikatos priežiūros institucijas, siekiant optimalaus jų išsidėstymo savivaldybėje (pasinaudojant esamu poliklinikų ir ligoninių tinklu);
b) Pritaikyti pertvarkytų įstaigų infrastruktūrą kokybiškam paslaugų teikimui.</t>
  </si>
  <si>
    <t>[Sveikatos skyrius]
a) Slaugos ligoninėse optimizuoti lovų skaičių, pertvarkant esamas ligonines;
b) Seniūnijų gyventojams užtikrinti ambulatorinių slaugos paslaugų teikimą.</t>
  </si>
  <si>
    <t>[Sveikatos skyrius]
Steigti psichikos dienos stacionarus poliklinikose.</t>
  </si>
  <si>
    <t xml:space="preserve">[Sveikatos skyrius]
Steigti greitosios medicinos pagalbos pastotes nutolusiuose rajonuose.  </t>
  </si>
  <si>
    <t>[Sveikatos skyrius]
a) Atsižvelgiant į būtinybę rekonstruoti ir remontuoti pastatus ir patalpas, pagal galimybes pritaikant infrastruktūrą žmonėms su negalia;
b) Pagal poreikį aprūpinti įstaigas modernia medicinos įranga bei kitomis priemonėmis (pritaikytomis ir žmonėms su įvairia negalia).</t>
  </si>
  <si>
    <t>[Sveikatos skyrius]
a) Gerinti neįgalių vaikų (su raidos sutrikimais) ugdymą;
b) Gerinti sutrikusio vystymosi kūdikių namų materialinę bazę.</t>
  </si>
  <si>
    <t>[Socialinės paramos skyrius]
Grupinio gyvenimo namų vaikams, krizių tarnybos ir laikino apgyvendinimo namų motinoms ir vaikams įkūrimas.</t>
  </si>
  <si>
    <t xml:space="preserve">[Socialinės paramos skyrius]
a) Vietų skaičiaus didinimas nakvynės namuose socialinės rizikos asmenims; 
b) Rizikos šeimų konsultavimas ir socialinių įgūdžių ugdymas; 
c) Socialinių įgūdžių ugdymo ir palaikymo paslaugų vaikams iš socialinės rizikos šeimų organizavimas kiekvienoje seniūnijoje; 
d) Vaikų globos namų paslaugų kokybės gerinimas; 
e) Socialinės globos paslaugų globėjų šeimose netekusiems, tėvų globos vaikams skatinimas, naudojant informavimo priemones, socialines reklamas ir globos pinigus, kaip institucinės globos alternatyvą.
</t>
  </si>
  <si>
    <t>[Socialinės paramos skyrius]
a) Socialinės priežiūros ir dienos socialinės globos paslaugų teikimas asmens namuose; 
b) Socialinių paslaugų teikimas specializuotuose socialinės globos paslaugų centruose;
c) Nustačius ilgalaikės socialinės globos paslaugų poreikį, apgyvendinimas socialinių paslaugų įstaigose.</t>
  </si>
  <si>
    <t>[Socialinės paramos skyrius]
a) Savivaldybės įkurtose socialinių paslaugų įstaigose neįgaliesiems įrengti būtinus liftus, keltuvus;
b) Įsigyti kitą būtiną įrangą žmonių su negalia mobilumui įstaigose užtikrinti.</t>
  </si>
  <si>
    <t>[Socialinės paramos skyrius]
Įrengti interesantų priėmimo erdves, aprūpinti jas informacinių technologijų priemonėmis.</t>
  </si>
  <si>
    <t>[Socialinio būsto skyrius]
a) Kas dvejus metus (nuo 2010 iki 2018 m. imtinai) vykdyti tyrimus;
b) Atsižvelgiant į tyrimų rezultatus, tikslinti miesto socialinio būsto programą.</t>
  </si>
  <si>
    <t>[Socialinio būsto skyrius]
Didinti Savivaldybės butų fondą, įsigyjant butus arba statant namus.</t>
  </si>
  <si>
    <t>[Socialinio būsto skyrius]
a) Parengti programą;
b) Įgyvendinti programoje numatytas priemones.</t>
  </si>
  <si>
    <t>[Socialinio būsto skyrius]
Atnaujinti nuomos sutartis su socialiniuose būstuose gyvenančiais gyventojais (padidinti atsakomybę už būsto priežiūrą).</t>
  </si>
  <si>
    <t xml:space="preserve">[Kalbos kontrolės ir administracinės veiklos skyrius]                                                                         a) Vykdyti prevencinius projektus („Vilnius – mano namai“, „Apsaugok mane“, „Saugi kaimynystė“, nelegalių grafitų prevencijos ir kitus projektus);
b) Parengti, išleisti ir periodiškai atnaujinti vaizdinę medžiagą apie galimus pavojus miesto aplinkoje;                                                                       c) Teikti informaciją saugumo temomis žiniasklaidai ir visuomenei.
</t>
  </si>
  <si>
    <t>Miesto plėtros departamentas, Miesto ūkio ir transporto departamentas</t>
  </si>
  <si>
    <t xml:space="preserve">a) Vykdyti Vilniaus miesto savivaldybės energinio efektyvumo didinimo daugiabučiuose namuose programą;
b) Kurti alternatyvius mechanizmus daugiabučių namų renovacijai (inicijuoti reikiamą teisinę bazę, kompleksiškai planuoti sovietmečiu statytų miegamųjų rajonų atnaujinimą, renovacijai taikyti pažangiausias technologijas (pvz. pasyvaus, aktyvaus namo koncepcijos), didinti energijos vartojimo efektyvumą, kt.).
</t>
  </si>
  <si>
    <t>1.6.1.3</t>
  </si>
  <si>
    <t>Organizuoti gyvenamųjų namų kiemų aplinkos tvarkymą</t>
  </si>
  <si>
    <t>Inicijuoti perplanavimus ir gyventojų dalyvavimą įgyvendinant darbus.</t>
  </si>
  <si>
    <t>1.6.1.4</t>
  </si>
  <si>
    <t>Renovuoti daugiabučių namų teritorijų infrastruktūrą</t>
  </si>
  <si>
    <t>Rengti programas ir nuosekliai renovuoti daugiabučių namų teritorijų infrastruktūrą (vaikų žaidimų aikšteles, želdynus, dangas, suoliukus ir kt.).</t>
  </si>
  <si>
    <t>1.6.1.5</t>
  </si>
  <si>
    <t>Atnaujinti, įrengti kūno kultūros ir sporto aikšteles, sporto įrenginius mikrorajonuose</t>
  </si>
  <si>
    <r>
      <t>a) Atnaujinti ir / arba įrengti naujas kūno kultūros ir sporto aikšteles, sporto įrenginius, pritaikyti juos neįgaliesiems;</t>
    </r>
    <r>
      <rPr>
        <strike/>
        <sz val="8"/>
        <color theme="1"/>
        <rFont val="Tahoma"/>
        <family val="2"/>
        <charset val="186"/>
      </rPr>
      <t xml:space="preserve"> 
</t>
    </r>
    <r>
      <rPr>
        <sz val="8"/>
        <color theme="1"/>
        <rFont val="Tahoma"/>
        <family val="2"/>
        <charset val="186"/>
      </rPr>
      <t>b) Mikrorajonų rekreacinėse zonose įrengti sveikatingumo takus (pvz. riedučių, riedlenčių sporto parkus ir pan.).</t>
    </r>
  </si>
  <si>
    <t>SENIUNIJOS</t>
  </si>
  <si>
    <t xml:space="preserve">1.6.2 UŽDAVINYS. Skatinti ir ugdyti gyventojų bendruomeniškumą (Seniūnijos)    </t>
  </si>
  <si>
    <t>1.6.2.1</t>
  </si>
  <si>
    <t xml:space="preserve">Įgyvendinti vaikų ir jaunimo, senjorų užimtumo, šeimų laisvalaikio projektus bendradarbiaujant su verslo ir nevyriausybinėmis organizacijomis </t>
  </si>
  <si>
    <t>Skatinti verslo organizacijas bendradarbiauti su bendruomenių institucijomis ir NVO, steigiant vaikų ir jaunimo, senjorų užimtumo, šeimų laisvalaikį organizuojančius pramogų centrus.</t>
  </si>
  <si>
    <t>2010–2016</t>
  </si>
  <si>
    <t>1.6.2.2</t>
  </si>
  <si>
    <t>Kurti kūno kultūros, sveikatingumo, pramogų ir laisvalaikio centrus seniūnijose</t>
  </si>
  <si>
    <t>Skatinti naujų kūno kultūros, sveikatingumo, pramogų ir laisvalaikio centrų statybą.</t>
  </si>
  <si>
    <t>Seniūnijos </t>
  </si>
  <si>
    <t>1.6.2.3</t>
  </si>
  <si>
    <t>Kurti bendruomenės centrus (namus) seniūnijose</t>
  </si>
  <si>
    <t>a) Kurti bendruomenės centrus seniūnijose pagal 2006 m. kovo 1 d. Tarybos sprendimą Nr. 1-1068 „Dėl Bendruomenės centrų kūrimo Vilniaus miesto savivaldybės administracijos seniūnijose plano tvirtinimo“;
b) Steigti naujus daugiafunkcinius bendruomenės centrus (namus).</t>
  </si>
  <si>
    <t>Švietimo, sporto ir kultūros departamentas, Finansų departamentas</t>
  </si>
  <si>
    <t>Finansų deparatamentas, Miesto ūkio ir transporto departamentas</t>
  </si>
  <si>
    <t>1.6.2.4</t>
  </si>
  <si>
    <t>Skatinti tautinių, etninių, kraštiečių bendrijų, NVO kultūrinę ir intelektinę veiklą</t>
  </si>
  <si>
    <t>Organizuoti kultūrinių ir intelektinių projektų rėmimo konkursus.</t>
  </si>
  <si>
    <t>1.6.2.5</t>
  </si>
  <si>
    <t>Skatinti bendruomenės dalyvavimą planuojant ir teikiant socialines paslaugas</t>
  </si>
  <si>
    <t>1.6.2.6</t>
  </si>
  <si>
    <t>Informuoti ir šviesti miesto bendruomenę apie plėtros planus ir aktualius miesto projektus</t>
  </si>
  <si>
    <t>1.6.2.7</t>
  </si>
  <si>
    <t>Stiprinant socialinę sanglaudą, skatinti bendruomenių socialinių tinklų formavimąsi ir įteisinti kaimynijas</t>
  </si>
  <si>
    <t xml:space="preserve">a) Įkurti plėtros informacinį centrą [2010–2015 m.];
b) Teikti informaciją miesto gyventojams internete [2015–2020 m.];
c) Šviesti bendruomenes miesto plėtros klausimais.
</t>
  </si>
  <si>
    <t>a) Įteisinti kaimynijos sąvoką;
b) Sudaryti sąlygas kaimynijų funkcionavimui, socialiniams ryšiams (viešųjų erdvių kūrimas ir išsaugojimas (puoselėjimas) kaimynijų susibūrimams, bendravimui, t.t.).</t>
  </si>
  <si>
    <t>[Socialinės paramos skyrius]
Organizuoti NVO socialinių paslaugų, socialinių iniciatyvų konkursus.</t>
  </si>
  <si>
    <t>2.2.4  UŽDAVINYS. Įgyvendinti Vilniaus miesto turizmo plėtros 2014–2017 metų studijos priemones (Finansų departamentas)</t>
  </si>
  <si>
    <t>2.2.4.1.</t>
  </si>
  <si>
    <t>Vilniaus miesto turizmo plėtros studijos priemonių plano 2014–2017 metams įgyvendinimas</t>
  </si>
  <si>
    <t xml:space="preserve">a) Vilniaus miesto konkurencingumo didinimas (kultūros paveldo pritaikymas turizmui,  turizmo infrastruktūros plėtojimas, turizmo sezoniškumo mažinimas, turizmo paslaugų kokybės gerinimas, naujovių diegimas turizmo sektoriuje)
b) efektyvus  rinkodaros priemonių panaudojimas didinant tarptautinį Vilniaus miesto kaip turistinės vietovės žinomumą ir gerinant reputaciją
</t>
  </si>
  <si>
    <t xml:space="preserve">2014–2017 </t>
  </si>
  <si>
    <t xml:space="preserve">Miesto plėtros departamentas
Švietimo, kultūros ir sporto departamentas
Miesto ūkio ir transporto departamentas
</t>
  </si>
  <si>
    <t>Įgyvendinti Vilniaus miesto komunikacijos ir rinkodaros strategijos įgyvendinimo planuose numatytas programas</t>
  </si>
  <si>
    <t>2.5. TIKSLAS. Padidinti Vilniaus gyventojų užimtumą, kuriant inovatyvias paslaugas, skatinant aktyvų dalyvavimą, pertvarkant apleistas erdves</t>
  </si>
  <si>
    <t>2.5.1.1.</t>
  </si>
  <si>
    <t>2.5.1. UŽDAVINYS. Kurti aukštos pridėtinės vertės darbo vietas,  plėtojant inovatyvias paslaugas  (Finansų departamentas)</t>
  </si>
  <si>
    <t>2.5.2. UŽDAVINYS. Sudaryti sąlygas darbo vietų kūrimui, užimtumo augimui, atnaujinant apleistas miesto teritorijas, gamtos ir kultūros paveldo erdves (Finansų departamentas)</t>
  </si>
  <si>
    <t>2.5.2.1.</t>
  </si>
  <si>
    <t xml:space="preserve">Pagerinti sąlygas aukštos pridėtinės vertės darbo vietų kūrimui </t>
  </si>
  <si>
    <t>Atnaujinti apleistas  teritorijas, gamtos ir kultūros paveldo erdves miesto tikslinėse teritorijose:
a) padidinti kultūros paveldo objektų patrauklumą  skatinant jų tvarkybą
b) integruoti  Neries upės krantines į aktyvaus poilsio viešąją infrastruktūrą
c) išsaugoti ir integruoti į viešąją infrastruktūrą Neries senvagės teritorijų gamtinį karkasą“</t>
  </si>
  <si>
    <t>Miesto ūkio ir transporto departamentas, Pavilnių ir Verkių regioninių parkų direkcija, Seniūnijos</t>
  </si>
  <si>
    <t>TIKSLAS. Moderni ir patogi miesto inžinerinio aprūpinimo sistema (Miesto ūkio ir transporto departamentas)</t>
  </si>
  <si>
    <t>UŽDAVINYS.  Modernizuoti ir plėtoti vandentiekio, nuotekų sistemas (Miesto ūkio ir transporto departamentas)</t>
  </si>
  <si>
    <t>3.4.3</t>
  </si>
  <si>
    <t>UŽDAVINYS. Užtikrinti efektyvų ir saugų atliekų tvarkymą (Aplinkos apsaugos skyrius)</t>
  </si>
  <si>
    <t>3.4.3.1</t>
  </si>
  <si>
    <t>Tobulinti atliekų tvarkymo valdymą, formuoti aplinkai „draugišką“ atliekų tvarkymo strategiją</t>
  </si>
  <si>
    <t>3.4.3.2</t>
  </si>
  <si>
    <t>Formuoti ir tobulinti atliekų surinkimo ir pirminio rūšiavimo sistemą</t>
  </si>
  <si>
    <t>3.4.3.3</t>
  </si>
  <si>
    <t xml:space="preserve">Formuoti aplinkai „draugišką“ atliekų tvarkymo ir antrinio panaudojimo sistemą </t>
  </si>
  <si>
    <t>3.4.3.4</t>
  </si>
  <si>
    <t>Skatinti asbesto turinčių gaminių (atliekų) šalinimą iš miesto aplinkos</t>
  </si>
  <si>
    <t>Asbesto turinčių gaminių (atliekų) inventorizavimas.</t>
  </si>
  <si>
    <t xml:space="preserve">a) Parengti ir patvirtinti Vilniaus miesto atliekų tvarkymo planą;
b) Vykdyti Vilniaus miesto 2010–2014 m. trumpalaikės veiksmų programos ir Vilniaus miesto 2010–2020 m. ilgalaikės veiksmų programos įgyvendinimo kontrolę;
c) Informuoti ir šviesti visuomenę atliekų surinkimo ir tvarkymo klausimais; 
d) Skatinti  privačias investicijas į atliekų tvarkymo infrastruktūrą. 
</t>
  </si>
  <si>
    <t xml:space="preserve">a) Organizuoti atliekų rūšiavimo gamyklos statybą; 
b) Organizuoti energetinę vertę turinčių atliekų panaudojimą energijos gamybai;
c) Vykdyti uždarytų sąvartynų stebėseną ir priežiūrą.
</t>
  </si>
  <si>
    <t>3.5.1.1.</t>
  </si>
  <si>
    <t xml:space="preserve">2015–2020 </t>
  </si>
  <si>
    <t xml:space="preserve">3.5.2. </t>
  </si>
  <si>
    <t>3.5.2.1.</t>
  </si>
  <si>
    <t>Skatinti aukštos kokybės miesto rajonų kūrimą, urbanistinio augimo galimybę keičiant apleistas teritorijas miesto centrinėje dalyje</t>
  </si>
  <si>
    <t xml:space="preserve">Skatinant tikslinių teritorijų patrauklumą jaunesnio ir vidutinio amžiaus gyventojams:
a) kompleksiškai atnaujinti daugiaaukščio gyvenamojo rajono (Žirmūnų) kvartalą
b) modernizuoti tikslinių teritorijų lopšelių-darželių, bendrojo ugdymo mokyklų erdves;
c) plėtoti gyventojų aprūpinimą kokybišku vandeniu ir nuotekų kanalizavimu tikslinėse ir susietose teritorijose“
</t>
  </si>
  <si>
    <t>Finansų  departamentas</t>
  </si>
  <si>
    <t>Investicinių projektų valdymo skysiu</t>
  </si>
  <si>
    <t>Administracijos direktorius, Finansų departamentas</t>
  </si>
  <si>
    <t>Investicinių projektų valdymo skyrius</t>
  </si>
  <si>
    <t>a) Išgryninti funkcijas tarp Savivaldybės skyrių ir Savivaldybės kuruojamų įstaigų / įmonių;
b) Sukurti ir įgyvendinti investicijų pritraukimo koordinavimo, darbo su investuotojais (projektinis valdymas) sistemas;
c) Išplėsti seniūnijų funkcijas ir galimybes socialinei partnerystei įgyvendinti;
d) Didinti miesto bendruomenių įtraukimą į savivaldą</t>
  </si>
  <si>
    <t xml:space="preserve">Finansuota VšĮ „Vilniaus kino biuras“ veikla.
</t>
  </si>
  <si>
    <t xml:space="preserve">VšĮ „Vilniaus kino biuras“ tarpininkavo filmuojant 36 filmus, įskaitant lietuvių ir užsienio kino kūrėjų darbus. Dirbo kūrėjai iš Kanados, Suomijos, Ispanijos, Olandijos, Japonijos, Rusijos, Didžiosios Britanijos ir Švedijos. Didžiausių užsienio kino kūrėjų,  filmavusių Vilniuje, filmų biudžetų išlaidos Lietuvoje siekė 12,5 mln. eurų. Bendras filmavimo dienų skaičius – 300 dienų, dažniausiai buvo kuriami pilno metro vaidybiniai filmai. VšĮ „Vilniaus kino biuras“ Vilniaus miestą atstovavo svarbiausiuose kino industrijos renginiuose: Berlyno kino mugėje BERLINALE, Kanų kino mugėje MARCHIE DU FILM ir AMERICAN FILM MARKET mugėje Los Andžele.
</t>
  </si>
  <si>
    <t>Nupirktos eksperto paslaugos dėl Viešosios ir privačios partnerystės
būdu įgyvendinamo Vilniaus miesto
gatvių apšvietimo renovacijos ir
eksplotavimo projekto pirkimo, kadangi projekto pirkimas buvo organizuojamas konkurencinio dialogo būdu.</t>
  </si>
  <si>
    <t>Dalyvauta 2015 m. Nekilnojamo turto ir investicijų parodoje, Kanuose, Prancūzijoje.</t>
  </si>
  <si>
    <t>Dalyvauta 2015 m. Nekilnojamojo turto ir investicijų parodoje, Kanuose, Prancūzijoje (10 asmenų iš Vilniaus miesto savivaldybės administracijos), kurioje pristatyti didžiausi Vilniaus miesto investiciniai projektai ir užmegzti kontaktai su potencialiais investuotojais.</t>
  </si>
  <si>
    <t>Atnaujinta informacija</t>
  </si>
  <si>
    <t xml:space="preserve">b) atnaujintas tinklalapis www.archparkas.vilnius.lt, supažindinantis bendruomenę su Architektūros parko projektu;        
c) atnaujintas Vilniaus miesto centrinės dalies maketas, supažindinantis su miesto plėtros planais. </t>
  </si>
  <si>
    <r>
      <rPr>
        <sz val="8"/>
        <color rgb="FF000000"/>
        <rFont val="Tahoma"/>
        <family val="2"/>
        <charset val="1"/>
      </rPr>
      <t>Projekto „Daugiafunkcis sveikatinimo, ugdymo, švietimo, kultūros ir užimtumo skatinimo kompleksas“: parengtas 2015-04-29 Vilniaus miesto savivaldybės tarybos sprendimas Nr. 1-26 „Dėl atstovų delegavimo į Nacionalinio daugiafunkcio sveikatinimo, švietimo, kultūros ir užimtumo komplekso projekto įgyvendinimo koordinavimo darbo grupę“; parengtas 2015-05-28 Vilniaus miesto savivaldybės tarybos sprendimas Nr. 1-55 „Dėl pritarimo projekto „Daugiafunkcio sveikatinimo, švietimo, kultūros ir užimtumo skatinimo komplekso statyba ir eksploatavimas“ įgyvendinimui valdžios ir privačių subjektų partnerystės būdu“ (netekęs galios); parengtas 2015-12-02 Vilniaus miesto savivaldybės tarybos sprendimas Nr. 1-259 „Dėl</t>
    </r>
    <r>
      <rPr>
        <sz val="8"/>
        <rFont val="Tahoma"/>
        <family val="2"/>
        <charset val="1"/>
      </rPr>
      <t>projekto „Daugiafunkcio sveikatinimo, švietimo, kultūros ir užimtumo skatinimo komplekso statyba ir eksplotavimas“ metus sukurto turto nuosavybės“</t>
    </r>
    <r>
      <rPr>
        <sz val="8"/>
        <rFont val="Tahoma"/>
        <family val="2"/>
        <charset val="1"/>
      </rPr>
      <t>.           Projekto „Daugiafunkcis Lazdynų sveikatinimo centras“: rengtas techninis projektas (baigtumas 95 proc.) ir investicinis projektas (pirminis variantas pastabų teikimui).</t>
    </r>
  </si>
  <si>
    <t>Projekto „Daugiafunkcis sveikatinimo, ugdymo, švietimo, kultūros ir užimtumo skatinimo kompleksas“ įgyvendinimui reikalingų dokumentų rengimas.    Projekto „Daugiafunkcis Lazdynų sveikatinimo centras“ įgyvendinimui reikalingų dokumentų rengimas.</t>
  </si>
  <si>
    <t>Inicijuota, kad buv. Vilniaus koncertų ir sporto rūmuose būtų įkurtas Tarptautinis kongresų ir konferencijų centras.</t>
  </si>
  <si>
    <t>Vykdyta Vilniaus turizmo informacijos centro veikla.</t>
  </si>
  <si>
    <t>Organizuotas konkursas „Vilniaus svetingumas 2015“, dveji svetingumo mokymai viešbučių ir restoranų sektoriaus darbuotojams.</t>
  </si>
  <si>
    <t xml:space="preserve">Vykdyti Baltijos šalių konferencijų turizmo kontaktų mugės organizavimo darbai. Kontaktų mugė vyko 2015 m. vasario 11-12 d. </t>
  </si>
  <si>
    <t xml:space="preserve">Organizuotas konkursas "Vilniaus svetingumas" ir mokymai turizmo paslaugų sferos darbuotojams. </t>
  </si>
  <si>
    <t>Organizuota Baltijos šalių konferencijų turizmo kontaktų mugė "Convene".</t>
  </si>
  <si>
    <t xml:space="preserve">Sukurti bei atnaujinti trys turizmo produktai. </t>
  </si>
  <si>
    <t>Įgyvendinta iniciatyva „Besišypsantis Vilnius su savanoriais“. Atnaujintas turistinis produktas „Žydų paveldas Vilniuje“, sukurtas naujas jaunimui skirtas maršrutas „Vilnius. Eime“.</t>
  </si>
  <si>
    <t xml:space="preserve">Įvykdyta Vilniaus miesto lankytojų apklausa. Apklausa vyko 4 etapais (gegužės, birželio, liepos, spalio mėn.).
Kiekvieną ketvirtį rengtos Vilniaus turizmo statistikos apžvalgos.
</t>
  </si>
  <si>
    <t xml:space="preserve">Išleisti leidiniai „Vilnius. Eime“ (lietuvių ir anglų k.), „Trys dienos Vilniuje“ (anglų, rusų, lenkų, vokiečių, ispanų, latvių, estų ir suomių kalbomis), „Žydų paveldas Vilniuje“, „Pažinkite senąsias Lietuvos sostines. Taip pat projekto „Naujų maršrutų sukūrimas Vilniaus, Trakų ir Kernavės turistinėse traukos vietovėse“ leidiniai: „Vilnius. Trakai, Kernavė“,  „Vandens maršrutai ir aktyvios pramogos“, „Dviračių maršrutai“ ir kt. informacinė ir vaizdinė medžiaga. </t>
  </si>
  <si>
    <t>Projekto rezultatai: sukurti 4 videofilmai, pristatantys Vilniaus, Trakų ir Kernavės aktyvias pramogas, kultūrinius išteklius, dviračių ir vandens turizmo galimybes; išleisti kultūrinio turizmo galimybes, dviračių ir vandens maršrutus bei aktyvias pramogas Vilniuje, Trakuose ir Kernavėje pristatantys leidiniai (lietuvių, anglų, vokiečių, prancūzų, rusų, lenkų k). Sukurta programėlė mobiliems telefonams, kurioje pristatyti pėsčiųjų, dviračių ir vandens maršrutai.</t>
  </si>
  <si>
    <t>Atlikta Vilniaus lankytojų apklausa</t>
  </si>
  <si>
    <t>Įgyvendintas projektas "Naujų turizmo maršrutų sukūrimas Vilniaus, Trakų ir Kernavės turistinėse traukos vietovėse".</t>
  </si>
  <si>
    <t>Išleisti elektrininiai leidiniai "Vilniaus renginiai 2014" lietuvių ir anglų k.  Informacija apie renginius nuolat atnaujinama internetinėje svetainėje www.vilnius-events.lt lietuvių, rusų ir anglų kalbomis.</t>
  </si>
  <si>
    <t xml:space="preserve">Dalyvauta tarptautinėse turizmo parodose Helsinkyje, Utrechte, Rygoje, Madride, Taline, Berlyne, Paryžiuje, Maskvoje, Minske, Londone ir Vilniuje, Frankfurte; kontaktų mugėse „Reetex“ (Londonas, Didžioji Britanija), „Meedex“ (Paryžius, Prancūzija),
„City Fair“ (Londonas, Didžioji Britanija); verslo misijose Tel Avive, Minske, Berlyne. Atstovauta Vilniui tarptautinėse turizmo organizacijose: Europos miestų marketingo asociacijoje (European Cites Marketing) ir  tarptautinėje konferencijų asociacijoje (International Congress and Convention Association – ICCA.
</t>
  </si>
  <si>
    <t>Išleisti Vilniaus kultūros ir sporto renginius pristatantys eletroniniai leidiniai lietuvių ir anglų k. Informacija apie renginius talpinama interneto svetainėje www.vilnius-events.lt.</t>
  </si>
  <si>
    <t xml:space="preserve">Dalyvauta 18 tarptautinių turizmo parodų, verslo misijų, kitų turizmą skatinančių renginių. Vilniaus miestas atstovautas dviejose tarptautinėse turizmo organizacijose. </t>
  </si>
  <si>
    <t xml:space="preserve">Organizuoti pažintiniai turai 40 užsienio žiniasklaidos atstovų iš Airijos, Didžiosios Britanijos, Liuksemburgo, JAV, Ispanijos, Izraelio, Suomijos, Vokietijos, Latvijos, Rusijos, Italijos, Prancūzijos, Japonijos; 26 kelionių organizatoriams iš Norvegijos,  Švedijos ir Rusijo. Taip pat organizuoti turai po Vilnių aviakompanijos AirBaltic žurnalo Baltic Outlook atstovams (rugsėjo mėnesio žurnale pasirodė 12 puslapių straipsnis apie Vilnių su mini gidu – 5), aviakompanijos „Ryanair“ žurnalistei, Eurolawyers FootCup 2017 organizatorių atstovams ir kt. 
Suteikta vaizdinė ir informacinė medžiaga apie Vilniaus turizmo išteklius, turizmo plėtros naujienas žiniasklaidos atstovams iš Olandijos, Suomijos, Ispanijos, Vokietijos, Latvijos, Estijos,  Rusijos, Baltarusijos, Izraelio, Prancūzijos, Jungtinės Karalystės ir kt. šalių
</t>
  </si>
  <si>
    <t xml:space="preserve">Organizuoti pažintiniai turai 40 užsienio žiniasklaidos ir 26 kelionių organizatoriams.  Suteikta informacinės bei vaizdinės medžiaga,  informacija bei pagalba apie Vilniaus turizmo išteklius, turizmo plėtros naujienas Lietuvos ir užsienio žiniasklaidos atstovams. </t>
  </si>
  <si>
    <t>Rinkodaros ir viešųjų ryšių skyrius</t>
  </si>
  <si>
    <t>TIKSLAS. Efektyviai išnaudotas miesto turizmo potencialas ir padidėję turistų srautai (Finansų departamentas)</t>
  </si>
  <si>
    <t>UŽDAVINYS.  Vykdyti aktyvią Vilniaus miesto turizmo rinkodarą (Finansų departamentas)</t>
  </si>
  <si>
    <r>
      <t>Kompleksinis daugiabučių namų atnaujinimas Žirmūnų rajone nevyksta, tik pavienis pagal  Vilniaus miesto savivaldybės energinio efektyvumo didinimo daugiabučiuose namuose programą:</t>
    </r>
    <r>
      <rPr>
        <u/>
        <sz val="8"/>
        <color theme="1"/>
        <rFont val="Tahoma"/>
        <family val="2"/>
        <charset val="186"/>
      </rPr>
      <t xml:space="preserve">
Renovuoti namai (baigti darbai):</t>
    </r>
    <r>
      <rPr>
        <sz val="8"/>
        <color theme="1"/>
        <rFont val="Tahoma"/>
        <family val="2"/>
      </rPr>
      <t xml:space="preserve">
Krokuvos g. 5A (priduotas)
Žygio g. 2A (paruoštas pridavimui)
</t>
    </r>
    <r>
      <rPr>
        <u/>
        <sz val="8"/>
        <color theme="1"/>
        <rFont val="Tahoma"/>
        <family val="2"/>
        <charset val="186"/>
      </rPr>
      <t>Renovuojami (vyksta darbai) namai:</t>
    </r>
    <r>
      <rPr>
        <sz val="8"/>
        <color theme="1"/>
        <rFont val="Tahoma"/>
        <family val="2"/>
      </rPr>
      <t xml:space="preserve">
Žirmūnų g. 121 (paruoštas pridavimui)
Žirmūnų g. 86 (paruoštas pridavimui)
Rinktinės g. 21 (3korpusai)
Tuskulėnų g. 48
Tuskulėnų g. 44
Rinktinės g. 15 (4 korpusai)
</t>
    </r>
    <r>
      <rPr>
        <u/>
        <sz val="8"/>
        <color theme="1"/>
        <rFont val="Tahoma"/>
        <family val="2"/>
        <charset val="186"/>
      </rPr>
      <t>Bus renovuojami:</t>
    </r>
    <r>
      <rPr>
        <sz val="8"/>
        <color theme="1"/>
        <rFont val="Tahoma"/>
        <family val="2"/>
      </rPr>
      <t xml:space="preserve">
Rinktinės g. 21 (1 korpusas)
</t>
    </r>
  </si>
  <si>
    <t>Nevykdytas dėl lėšų ir žmogiškųjų resursų trūkumo</t>
  </si>
  <si>
    <t>UŽDAVINYS.  Skatinti gyvenamojo būsto ir jo aplinkos atnaujinimą bei efektyvų valdymą (Miesto ūkio ir transporto departamentas)</t>
  </si>
  <si>
    <t>TIKSLAS. Kokybiška ir patogi gyvenamojo būsto aplinka (Miesto ūkio ir transporto departamentas)</t>
  </si>
  <si>
    <t xml:space="preserve">Buvo atliekami įvairūs veiksmai dėl VšĮ ,,Vilnijos verslo inkubatorius“ veiklos tęstinumo, turto pardavimo ir likvidavimo. </t>
  </si>
  <si>
    <t>Supaprastinta Licencijų verstis mažmenine prekyba alkoholiniais gėrimais išdavimo tvarka (teikiamas tik prašymas išduoti licenciją), licencijos verstis mažmenine prekyba tabako gaminiais išduodamos ūkio subjektui tik deklaravus (raštu) apie numatomą prekybą tabako gaminiais</t>
  </si>
  <si>
    <t xml:space="preserve">Parengta ir įgyvendinta Viešųjų darbų programa. </t>
  </si>
  <si>
    <t>Įdarbinta 2015 metais - 852 žmonės, panaudota 308,7 tūkst. eurų lėšų.</t>
  </si>
  <si>
    <t xml:space="preserve">Projektinės veiklos ir darbai, apimantys šią sritį, nebuvo vykdyti dėl lėšų trūkumo, tačiau 2016-2017 m., pasinaudojus galima skirti ES aprama, planuojama sukurti ir diegti VMS kokybės ir informacijos saugumo valdymo sistemą. </t>
  </si>
  <si>
    <t xml:space="preserve">7 programa 1 tikslas </t>
  </si>
  <si>
    <t xml:space="preserve">a) 2015 m. parengta Senųjų Rasų kapinių tvarkybos koncepcijos, techninio projekto, sąmatų ir projekto specialiosios ir bendrosios ekspertizės.      </t>
  </si>
  <si>
    <t>a) MPD užsakymu " Vilniaus planas rengia kapinių sutvarkymo 2 etapų TP". ITV priemonei  1.2.1 planavimo darbus užsako MŪTD.
b) Priemonė parengti PP ir TP 2016 m. PP parengė "Vilniaus Planas" MPD užsakymu.
c) Priemonė. Rengiami PP ir TP. PP rengia " Vilniaus planas" MŪTD užsakymu.</t>
  </si>
  <si>
    <t>Savivaldybės darbuotojų kvalifikacija kelta panaudojant ES struktūrinių fondų paramos lėšas bei Savivaldybės biudžeto lėšas.</t>
  </si>
  <si>
    <t xml:space="preserve">16 programa  </t>
  </si>
  <si>
    <t>2015 metais atnaujintas Lazdynų riedučių parkas.</t>
  </si>
  <si>
    <t>Kapitaliai atnaujintose mokyklose įdiegtos energiją taupančios priemonės, suremontuoti ir apšiltinti stogai. Apšiltinti fasadai, pakeisti langai, atnaujinta šildymo sistema. Suremontuotos  ugdymo įstaigos, kuriose atidarytos ikimokyklinio ugdymo grupės.</t>
  </si>
  <si>
    <t>2015 metais nebuvo įrengta papildomų vaizdo stebėjimo kamerų ir greičio matuoklių.</t>
  </si>
  <si>
    <t xml:space="preserve">2015 metais savivaldybių viešosios tvarkos tarnybos nebuvo įteisintos, diskusijos dėl šių tarnybų įteisinimo nevyko, tačiau Saugaus miesto departamente veikia Viešosios tvarkos skyrius (toliau – VTS), kuris kontroliuoja Vilniaus miesto savivaldybės tarybos priimtų ir kitų teisės aktų viešosios tvarkos srityje laikymąsi. Nuolat įgyvendinami VTS darbo tobulinimo sprendimai, kuriamos tinkamos VTS pareigūnų darbo sąlygos. 
2015 metais VTS iniciatyva Informatikos ir ryšių departamentas sukūrė prieigas VTS pareigūnų  naudojamiems planšetiniams kompiuteriams prie Administracinių teisės pažeidimų registro (toliau –ATPR). Dėl šių prieigų pareigūnai gali surašyti administracinių teisės pažeidimų protokolus ir juos registruoti ATPR‘e nuotoliniu būdu patruliavimo vietoje. Anksčiau šis darbas galėjo būti atliekamas tik atsitraukus nuo patruliavimo ir grįžus į kabinetą. 
2015 metais finansuotos radijo ryšio ir vietos identifikavimo paslaugos, kurios leidžia nustatyti VTS transporto priemonių buvimo vietą, užtikrinti operatyvų reagavimą į pranešimus, paskiriant užduotį arčiausiai įvykio vietos esančiam ekipažui.
Vykdoma VTS pareigūnų rotacija, priskiriant pareigūnams kitas kontroliuojamas teritorijas. 
2015 metais VTS pareigūnai buvo aprūpinti darbiniais batais ir mobiliaisiais telefonais. </t>
  </si>
  <si>
    <t>Metai: 2015</t>
  </si>
  <si>
    <t>Už tikslo įgyvendinimą atsakingas  Finansų dep.</t>
  </si>
  <si>
    <t>Už tikslo įgyvendinimą atsakingas Finansų dep.</t>
  </si>
  <si>
    <t>Už tikslo įgyvendinimą atsakingas Finansų departamentas</t>
  </si>
  <si>
    <t>Už tikslo įgyvendinimą atsakingas Miesto ūkio ir transporto departamentas</t>
  </si>
  <si>
    <r>
      <t>Terminas</t>
    </r>
    <r>
      <rPr>
        <b/>
        <i/>
        <sz val="8"/>
        <rFont val="Tahoma"/>
        <family val="2"/>
        <charset val="186"/>
      </rPr>
      <t xml:space="preserve"> </t>
    </r>
    <r>
      <rPr>
        <b/>
        <sz val="8"/>
        <rFont val="Tahoma"/>
        <family val="2"/>
        <charset val="186"/>
      </rPr>
      <t>2010-2020 metams</t>
    </r>
  </si>
  <si>
    <t>Supaprastintas išorinės reklamos vaizdo pakeitimo projektų derinimas ir dalies išorinės reklamos įrengimo leidimų išdavimo paslaugos suteikimas.</t>
  </si>
  <si>
    <t>UŽDAVINYS.  Sudaryti palankias sąlygas žinių ekonomikos ir inovacijų plėtrai (Finansų departamentas)</t>
  </si>
  <si>
    <t>a) Kasmet atlikti Vilniaus lankytojų apklausas;
b) Nuolat vykdyti Vilniaus turizmo rinkų tyrimus.</t>
  </si>
  <si>
    <t xml:space="preserve">Įgyvendintos įvairios rinkodaros priemonės, išleisti ir išplatinti leidiniai bei kita informacinė bei vaizdinė medžiaga apie Vilniaus ir jo apylinkių turizmo produktus, išteklius, gamtos ir kultūros vertybes. Bendras išleistų leidinių tiražas - 200 000 vnt. </t>
  </si>
  <si>
    <t xml:space="preserve">Parengtos 8 finansavimo sutartys su gyvenamųjų namų administratoriais ir bendrijomis dėl balkonų avarinės būklės likvidavimo darbų. </t>
  </si>
  <si>
    <t>Nevyko nei vienas renginys</t>
  </si>
  <si>
    <t>Numatyta rengti naują bendradarbiavimo tarp miestų partnerių strategiją</t>
  </si>
  <si>
    <t>Dėl finansinių savivaldybės sunkumų nevyko nei vienas renginys</t>
  </si>
  <si>
    <t>Iš dalies dalyvaujama tarptautiniuose projektuose.</t>
  </si>
  <si>
    <t>Miesto plėtros departamentas Miesto ūkio ir transporto departamentas Švietimo, kultūros ir sporto departamentas</t>
  </si>
  <si>
    <t>a) Planuojama renovuoti VT 2016-2018 m.; b) Planuojama naikinti vandens kolonėles ir nuotekų išsėmimo duobes 2016-2018 m., vykdant tinklų plėtros projektus; c) Planuojama naikinti vandens vežiojimo taškus 2016-2018 m., vykdant tinklų plėtros projektus; d) Planuojama renovuoti NT 2016-2018 m. e) renovuotas nuotekų diukeris per Neries upę Ž. Paneriuose prie Mėsos kombinato; Rekonstruotas nuotekų diukeris Goštauto g. Upės g. nuotekų siurblinė (Upės g.) 2015-2016 m.;  Planuojama N diukerių rekonstrukcija 2016-2018 m. f) Nuotekų siurblinių rekonstrukcija nevykdyta ir nenumatyta dėl lėšų stokos.</t>
  </si>
  <si>
    <t>a) neatlikta, b) atlikta, c) atlikta</t>
  </si>
  <si>
    <t xml:space="preserve">a) Įrengtos naujos VT eismo juostos. b) Parengtas ir patvirtintas specialusis planas c) prie Savivaldybės įmonės „Susisiekimo paslaugos“  įsteigtas filialas „Transporto projektai“ Kartu su Viešąja įstaiga „Investuok Lietuvoje“ parengtas Naujos viešojo transporto rūšies diegimo Vilniaus mieste investicinis projektas ir projekto galimybių studija. </t>
  </si>
  <si>
    <t>2015 metais pradėtas rengti Šiaurinės gatvės nuo miesto ribos iki Ukmergės g. statybos techninis projektas. 2015 m. Mykolo Lietuvio gatvės projektas nerengiamas, nes nėra parengtas ir patvirtintas gatvės trasos detalusis planas, kurį rengia MPD. 2015 m. nebuvo numatyta rengti Mokslininkų g. tarp Ukmergės pl. ir Molėtų pl. rekonstravimo projekto.</t>
  </si>
  <si>
    <t xml:space="preserve">Vykdoma patvirtinta Vilniaus miesto savivaldybės aplinkos stebėsenos (monitoringo) ir jos informacinės sistemos 2013 - 2016 metų programa. Parengti preliminarūs ir detalieji ekogoeloginiai tyrimai vienai teritorijai. Atlikti Vilniaus miesto teritorijoje potencialiai taršių vietų rekognoskuotės ir paviršinio grunto tyrimai. </t>
  </si>
  <si>
    <t>a) 2015-08-26 sprendimu patvirtintas Vilniaus miesto savivaldybės atliekų tvarkymo 2014-2020 metų planas, b) visuomenės informavimas žiniasklaidos priemonėmis bei atliekas tvarkančių įmonių, pakuočių importuotojų ir platintojų organizacijų interneto svetainėse, c)Pasirašytos sutartys dėl atliekų tvarkymo infrastruktūros plėtros su VšĮ "Pakuočių tvarkymo organizacija" ir VšĮ "Žaliasis taškas".</t>
  </si>
  <si>
    <t>UŽDAVINYS. Optimizuoti socialinę–demografinę senos statybos gyvenamųjų rajonų struktūrą (tikslinėse teritorijose), didinant jų patrauklumą (Miesto ūkio ir transporto departamentas)</t>
  </si>
  <si>
    <t>a), b)  Atsižvelgiant į po Konstitucinio teismo 2015-06-11 nutarimo priimtus  Savivaldybių biudžetų pajamų nustatymo metodikos įstatymo Nr. VIII-385 pakeitimus ir įsigaliojusią naują GPM paskirstymo savivaldybėms metodiką, su  Lietuvos Respublikos Vyriausybe derinamas taikos sutarties projektas administracinėje byloje  pagal Vilniaus miesto savivaldybės tarybos pareiškimą atsakovėms Lietuvos valstybei, atstovaujamai Lietuvos Respublikos Vyriausybės ir Lietuvos Respublikos Vyriausybei dėl įpareigojimo atlikti veiksmus ir 271.892.609 Eur nuostolių atlyginimo. Teismui patvirtinus šią taikos sutartį, Savivaldybės biudžetas per 2016-2018 metus iš Vyriausybės  gaus 55,8 mln. Eur  kaip kompensaciją dėl 2009-2011 m. negautų pajamų iš GPM.
c) Teiktos pastabos Lietuvos Respublikos Vyriausybės nutarimo projektui „Dėl valstybės įmonių ir savivaldybės įmonių valdybų narių atlygio skyrimo tvarkos aprašo patvirtinimo ir valdybos narių civilinės atsakomybės draudimo“, taip pat kreiptasi į Ūkio ministeriją, siekiant inicijuoti teisinio reglamentavimo pakeitimus, užtikrinančius, kad valstybės tarnautojai nebūtų diskriminuojami dėl statuso kitų fizinių asmenų atžvilgiu ir valdybos narys - valstybės tarnautojas ir valdybos narys - kitas fizinis asmuo už tos pačios veiklos vykdymą gautų vienodo dydžio atlygį.
d) Tęsiant ir sėkmingai įgyvendinant dar 2014 m. inicijuotus Rinkliavų įstatymo pakeitimus (projektas Nr. XIIP-1981), Lietuvos Respublikos Seimas 2015-05-11 priėmė Rinkliavų įstatymo Nr. VIII-1725 11 straipsnio pakeitimo įstatymą (įsigaliojusį 2015-12-01), kuriuo suteikiama teisė savivaldybėms nustatyti vietines rinkliavas turistams už naudojimąsi gyvenamųjų vietovių viešąja turizmo ir poilsio infrastruktūra (ne tik kurortams), kartu užtikrinant papildomų lėšų į savivaldybės biudžetą gavimą.Parengtas Lietuvos Respublikos daugiabučių gyvenamųjų namų ir kitos paskirties pastatų savininkų bendrijų įstatymo Nr. I-798 2 straipsnio 15 dalies 5 punkto  pakeitimo projektas (kurio inicijavimui 2015-10-07 pritarė Lietuvos savivaldybių asociacijos valdyba). Projekto tikslas – išplėsti įstatyme įtvirtintą sąvoką „bendrojo naudojimo žemės sklypas“, į kurią patektų ir faktiškai naudojamos  teritorijos. Priėmus įstatymo pakeitimą, daugiabučių namų butų savininkai galės savarankiškai tvarkyti ir prižiūrėti savo faktiškai naudojamas teritorijas, o kiekviena savivaldybė, vadovaudamasi įstatymu, atsižvelgiant į teritorijų ypatumus, savo tvirtinamuose teisės aktuose (Švaros tvarkymo taisyklėse ir kt.) apibrėžti konkrečią faktiškai naudojamos teritorijos sąvoką. Šiuo metu finansinė našta dėl daugiabučių namų gyventojų faktiškai naudojamos teritorijos priežiūros iš esmės tenka savivaldybėms, todėl įstatymu siektina gyventojams suteikti teisę ir prievolę prižiūrėti faktiškai naudojamas teritorijas.</t>
  </si>
  <si>
    <t>Sukurta papildomų vietų: lopšelyje-darželyje „Ąžuolas“ (Žirmūnų g. 32) – 220 vietų, lopšelyje-darželyje „Gluosnis (Justiniškių 65A) – 200 vietų, „Kodėlčiuko“ skyriuje (Laisvės pr. 57) – 120 vietų, „Žolyno“ darželyje (Žolyno g. 45A) – 120 vietų. Viso planuojama naujų vietų 2016 m. -  900. Švietimo, kultūros ir sporto departamento 2016 m. investicijų programoje numatytas toks projektų finansavimas: projektas „Vilniaus lopšelio darželio „Gluosnis“ ugdymo aplinkos modernizavimas“ (bendra projekto vertė 2 323 tūkst. Eur.). 2016 m. investicijų programoje iš apyvartos lėšų likučių numatyta 5,0 tūkst. Eur.. 
projektas „Šiuolaikinių mokymosi erdvių sukūrimas darželyje-mokykloje „Malūnėlis“ (Vitebsko g. 21)“ bendra projekto vertė 2 480,2  tūkst. Eur.). 2016 m. investicijų programoje iš savivaldybės biudžeto lėšų numatyta 30,0 tūkst. Eur.. Šiuo metu yra rengiamas techninis projektas.
Vilniaus lopšelio darželio „Kodėlčiukas“ remontui 2016 m. investicijų programoje iš savivaldybės biudžeto lėšų po biudžeto perskirstymo planuojama numatyti 141,8 tūkst. Eur.
Planuojama įsteigti 16 naujų grupių bendrojo ugdymo mokyklose. Lėšų poreikis –  301561 Eur. Bus užtikrintas privalomas priešmokyklinis ugdymas. 2016 m. bus 51 grupe daugiau, negu 2015 m.</t>
  </si>
  <si>
    <t xml:space="preserve">2015 m. kapitaliai atnaujinta 37 įstaigos, iš jų 29 mokyklos ir 8 darželiai. Jų finansavimas buvo iš ES struktūrinių fondų, Valstybės Kapitalo investicijų programos lėšų, Lenkijos Respublikos fondo "Wspolnota Polska", Klimato kaitos specialiosios programos lėšų. Suremontuotos 15 įstaigų iš Švietimo ir mokslo ministerijos ugdymo įstaigų modernizavimo programos lėšų. Taip pat 3 įstaigos iš VIP lėšų. Įgyvendintos programos: "Langų -stogų-sanmazgų remonto atlikimas ugdymo įstaigose" programoje dalyvavo 22 įstaigos, finansuota savivaldybės biudžeto lėšomis ir UAB Vilniaus vystymo kompanijos lėšomis. "Ikimokyklinio ir priešmokyklinio ugdymo grupių įrengimas ugdymo įstaigose" - programoje dalyvavo 20 įstaigų, finansuota savivaldybės biudžeto lėšomis ir UAB Vilniaus vystymo kompanijos lėšomis. 2015 m. pasirašytos sutartys su Lietuvos aplinkos investicijų fondu sutartys pagal Klimato kaitos specialiąją programą (11 ugdymo įstaigų). </t>
  </si>
  <si>
    <t xml:space="preserve">Atrinktam bandomųjų įstaigų sąrašui centralizuotai pirkti valymo paslaugas pagal preliminariąsias sutartis iš specializuotų tiekėjų, optimizuojant bendrojo ugdymo mokyklų, kultūros ir sporto įstaigų už patalpų valymą atsakingų etatų skaičių. Atrinktam bandomųjų įstaigų sąrašui centralizuotai pirkti elektroninės apsaugos ir reagavimo paslaugas pagal preliminariąsias sutartis iš specializuotų tiekėjų, optimizuojant bendrojo ugdymo mokyklų, kultūros ir sporto įstaigų už patalpų ir teritorijos apsaugą atsakingų etatų skaičių.
Nustatyti darbininko (staliaus, santechniko, šaltkalvio, inžinieriaus) etatų normatyvus, priklausančius nuo įstaigos naudojamo pastato ploto ir įstaigos vaikų arba mokinių skaičiaus.
Tobulinti centralizuotą Vilniaus švietimo, kultūros ir sporto įstaigų patalpų nuomos sistemą, skirtą didinti šių įstaigų nuomos paslaugų teikimo pajamas ir mažinti išlaidas.
</t>
  </si>
  <si>
    <t>Padidinti skalbimo veiklos ikimokyklinėse ugdymo įstaigose kokybę</t>
  </si>
  <si>
    <t>Pildoma duomenų bazė apie benamiams teikiamas paslaugas. NVO, dirbančioms su socialinės rizikos asmenims, suteiktos prieigos prie SPIS (socialinės paramos informacinės sistemos).</t>
  </si>
  <si>
    <t>[Socialinės paramos skyrius]
Kartu su NVO išanalizuoti pagalbos būdus, išsiaiškinus geriausią patirtį, teikiant pagalbą šiai grupei asmenų, ją aprašyti ir išbandyti praktikoje, esant poreikiui – inicijuoti teisės aktų pakeitimus.</t>
  </si>
  <si>
    <t>Pastatytas 79 butų daugiabutis gyvenamasis namas , objekto baigtumas 83 procentai. Dėl lėšų trūkumo objektas nebuvo užbaigtas.</t>
  </si>
  <si>
    <t>Iš gyv. fondo išbrauktas 71 butas , (išnuomota  - 60, suremontuoti 76 butai</t>
  </si>
  <si>
    <t xml:space="preserve">Ekonomikos ir investicijų departamentas , vykdydamas pavedimą ir siekdamas prisidėti prie išlaidų mažinimo politikos, ne kartą peržiūrėjo 2015 metais planuotas vykdyti priemones (projektus) ir patvirtintų lėšų atsisakė, kadangi eigoje pasikeitė strategija ir taktika:
-  dėl VšĮ Vilnijos verslo inkubatoriaus (VVI) kada buvo planuojami pinigai 2015 metams, 
VVI buvo planuojama išsaugoti, stabilizuoti jo veiklą, antroje metų pusėje sprendimuose– VVI turto pardavimas, likvidavimas;
- projektas ,,Smulkaus verslo subjektų patirtų išlaidų kompensavimo vykdymas“ buvo 
tęstinis, vykdytas keletą metų ir planuojant lėšas 2015 metams buvo nuostata dar ir 2015 metais vykdyti šį projektą, tačiau metų eigoje nuostata pasikeitė ir buvo nuspręsta kompensacijų už kioskų nukėlimą nebemokėti;
- taupant lėšas buvo nuspręsta, kad 2015 metais nėra būtinumo vykdyti bendradarbiavimo su 
asocijuotomis struktūromis kaip kad buvo planuota: franšizavimo dienos, mokymai, konferencijos smulkiesiems verslininkams.  
</t>
  </si>
  <si>
    <t>VšĮ Vilniaus senamiesčio atnaujinimo agentūra</t>
  </si>
  <si>
    <t>Miesto plėtros departamentas, BĮ Pavilnių ir Verkių parkų regioninių parkų direkcija</t>
  </si>
  <si>
    <t>Esant galimybėms (nemokamai) dalyvaujama projektuose. Tarptautinių renginių neorganizuojama dėl savivaldybės finansinės padėties.</t>
  </si>
  <si>
    <t>Pradėtos rengti daugiabučių gyvenamųjų rajonų kvartalų ir kaimynijų schemos; parinktos teritorijos 10 naujų viešųjų erdvių įrengimui daugiabučių rajonuose; pradėtas rengti gyvenamųjų rajonų dizaino kodas.</t>
  </si>
  <si>
    <t>1. Rengiamas teritorijos tarp Kernavės g., Konstitucijos pr., Kalvarijų g. ir Neries upės detalusis planas. 2. Rengiami atskirų administracinių kompleksų detalieji planai, techniniai projektai. 3. Parengtas viešosios erdvės prie pastato Konstitucijos pr.29 sutvarkymo projektas, atlikti tvarkymo darbai. 4. Parengti Neries krantinių miesto centrinėje dalyje sutvarkymo projektiniai pasiūlymai</t>
  </si>
  <si>
    <t>Pradėtos rengti daugiabučių gyvenamųjų rajonų kvartalų ir kaimynijų schemos Grigiškėse ir Naujoje Vilnioje, parinktos teritorijos 2 naujų viešųjų erdvių įrengimui šiuose rajonuose</t>
  </si>
  <si>
    <t>a) Įgyvendintas ES lėšomis finansuojamas RE-BLOK projektas skirtas Žirmūnų seniūnijos dalies kompleksinio atnaujinimo strategijai parengti, parengta plėtros koncepcija, pradėti rengti šios teritorijos kvartalų ir kaimynijų schema su viešųjų erdvių sutvarkymo projektiniais pasiūlymais</t>
  </si>
  <si>
    <t>Vyksta nuolatinis procesas, įgyvendinant bendrojo plano ir detaliųjų planų sprendinius, derinant teritorijų planavimo dokumentus.                              Parengtas Vilniaus m. dviračių takų specialusis planas</t>
  </si>
  <si>
    <t>a) Pradėti rengti Neries krantinių nuo Verslo trikampio iki Žirmūnų tilto projektiniai pasiūlymai; b) remontuojama Neries krantinių danga.</t>
  </si>
  <si>
    <t>Vykdomi gatvių valymo, laistymo, želdinių planavimo darbai. Įgyvendinama aplinkos oro kokybės valdymo programa ir priemonių planas.    Parengta Vilniaus miesto  aplinkos oro kokybės valdymo 2015-2018 m. programa ir jos įgyvendinimo priemonių planas. Siekiama tobulinti ir plėtoti aplinkos oro kokybės valdymo sistemą, parengiant aplinkos oro kokybės valdymo priemones mažinančias aplinkos oro taršą kietosiomis dalelėmis, azoto oksidais ir kitais teršalais.</t>
  </si>
  <si>
    <t xml:space="preserve">2015 m. vykdoma Vilniaus miesto savivaldybės aplinkos stebėsenos (monitoringo) ir jos informacinės sistemos 2013 - 2016 metų programa. Parengta 2015 m. ataskaita. Vykdytas dirvožemio ir uždarytų sąvartynų monitoringas: viešųjų teritorijų (visų pirma – socialiai jautrių) dirvožemio, grunto ir dangos monitoringas; užterštų teritorijų (buvusių pramoninių ir kt. rajonų) ir taršai jautrių teritorijų (prie vandens šaltinių) monitoringas; uždaryto Lentvario sąvartyno dangos monitoringas.                                                                                                         1) atlikti Teritorijos šalia Vizitiečių vienuolyno preliminarūs ekogeologiniai tyrimai;
2) atlikti Teritorijos šalia Vizitiečių vienuolyno detalieji ekogeologiniai tyrimai. 3) Atlikusi Vilniaus miesto teritorijoje potencialiai taršių vietų rekognoskuotės ir paviršinio grunto tyrimus, nustatytos teritorijos, kur reikėtų atlikti preliminarius ekogeologinius tyrimus, kuriose cheminių medžiagų koncentracijos viršija ribines vertes. </t>
  </si>
  <si>
    <t>a) pirminio rūšiavimo sistema plėtojama atsižvelgiant į LR Vyriausybės 2014-04-16 nutarimu Nr. 366 patvirtinto Valstybinio atliekų tvarkymo 2014-2020 metų plano nuostatas, b) įrengtos 5 DGA surinkimo aikštelės, planuojama įrengti dar 6 DGA surinkimo aikšteles, c) žr. a) atsakymą, d) UAB "VAATC" individualioms valdoms nemokamai platina kompostavimo dėžes, veikia 2 šias atliekas perdirbančios įmonės UAB "Juknevičiaus kompostas" ir UAB "Biastra plius"</t>
  </si>
  <si>
    <t>Keisti apleistas ir buvusias pramonės  teritorijas miesto tikslinėse teritorijose:
a) Šnipiškių rajono dalyje sukurti prielaidas naujojo centro augimui
b) Paupio–Paplaujos pramonės rajone sukurti  aukštos kokybės gyvenamąjį rajoną</t>
  </si>
  <si>
    <t>Parengta 130 Administracijos direktoriaus įsakymai ir mero potvarkiai dėl komandiruočių; priimtos projektų „Euroschool“, „Comenius“ delegacijos, Joensu, Astanos, Duisburgo, Zalcburgo miestų oficialios delegacijos, bei pavienės delegacijos, atvykę iš užsienio;                                                                              jaunųjų sportininkų vizitas Olborge, „Vilniaus dienos Gdanske“, „Šv. Kalėdų labdaros mugė“ ir kt. renginiai</t>
  </si>
  <si>
    <t>Dėl sunkios finansinės Savivaldybės padėties neįvyko nei vieno projekto</t>
  </si>
  <si>
    <t>Rinkodaros ir komunikacijos skyrius</t>
  </si>
  <si>
    <t>Renovuota vandentiekio magistralė Dariaus Girėno g. D-400 mm 125 m. Žvėryne, Antakalnyje ir Žirmūnuose vandentiekio tinklai nebuvo renovuojami.</t>
  </si>
  <si>
    <t>a) Vilniaus nakvynės namuose paslaugos teiktos 300 asmenų, Caritas nakvynės namuose - 65; b) Socialinės priežiūros paslaugas socialinės rizikos/socialinių įgūdžių šeimoms teikė 55 socialiniai darbuotojai; c)socialiniai darbuotojai, dirbantys su socialinės rizikos šeimomis, jose augančius vaikus nukreipia į dienos centrus, užimtumo būrelius;  d) visose Savivaldybės vaikų socialinės globos namuose vaikai gyvena šeimynose ir jiems sudarytos sąlygos įgyti savarankiško gyvenimo įgūdžius.</t>
  </si>
  <si>
    <t xml:space="preserve">Pirmininkauta Vilniaus apskrities vyriausiojo policijos komisariato Vilniaus miesto penktojo policijos komisariato organizuoto konkurso „Saugi kaimynystė“  vertinimo komisijai. 
Aktyviai dalyvauta bendrose viešosios tvarkos ir saugumo palaikymo priemonėse su Vilniaus apskrities vyriausiuoju policijos komisariatu. 
Pranešimai viešosios tvarkos klausimais buvo platinami daugiabučių namų administratoriams, talpinti sodų bendrijose skelbimų lentose. 
2015 metais gautos prieigos prie ATPR, kuriame Saugaus miesto departamento pareigūnai privalo registruoti administracinių teisės pažeidimų protokolus, kreiptasi į valstybės įmonę Žemės ūkio informavimo ir kaimo verslo centrą suteikti teisę konkretiems Vilniaus miesto savivaldybės administracijos darbuotojams prisijungti ir neatlygintinai gauti Gyvūnų augintinių registro duomenis.
Atlygintinai gauti Gyventojų registro duomenys, reikalingi administracinių teisės pažeidimų bylų teisenai vykdyti. Bendradarbiauta su kompetentingomis institucijomis dėl neatlygintino duomenų teikimo Vilniaus miesto savivaldybei. 
Užmegzti nauji ryšiai su Tbilisio miesto savivaldybės Saugumo departamentu, su kuriuo tikimasi pasirašyti dvišalę sutartį dėl teisinės pagalbos ir tarnybinės informacijos suteikimo. 
Sėkmingai baigtas Europos Sąjungos remiamo tarptautinio projekto „Bendruomenės saugumo stiprinimas įtraukiant miesto gyventojus“ (angl. „Building urban safety through citizens participation“) pirmasis etapas; dalyvauta projekto darbo grupės veikloje Liepojoje, kur buvo apibendrinti projekto rezultatai ir nutarta tęsti projektą toliau.
Aktyviai bendradarbiauta su užsienio tarnybomis keičiantis duomenimis apie pažeidimus padariusius asmenis. 2015 m. pateikta 9 teisinės pagalbos prašymai (sulaukus neigiamų atsakymų dėl nurodytų asmenų, buvo surašyti administraciniai teisės pažeidimų protokolai dėl melagingų duomenų pateikimo).
Dalyvauta 2-ajame atnaujintos Baltijos miestų sąjungos (angl. UBC, Union of the Baltic Cities) organizacijos Saugaus miesto komisijos susitikime Turku mieste (Suomijoje), skirtame skatinti tarpinstitucinį bendradarbiavimą, tobulinant  saugumo tarnybų veiklą, standartus ir procedūras viešosios tvarkos palaikymo srityje, pasidalinta idėjomis ir patirtimi, kurias būtų galima taikyti kuriant aktyvesnį ir efektyvesnį bendradarbiavimą, taip didinant visuomenės saugumą. </t>
  </si>
  <si>
    <t>a) Inicijuoti ir rengti teisės aktus ir jų pataisas atsižvelgiant į „Komunalinių ir kitų mokesčių už centralizuotai teikiamas paslaugas palankesnio gyventojams apskaičiavimo ir mokėjimo galimybių studijos“ rekomendacijas;
b) Kelti namų ūkio vadybininkų kvalifikaciją, spartinti administratorių skyrimą namams, neįsteigusiems DNSB (prioritetas – labiausiai apleisti namai), siekiant, kad administratoriai kuo greičiau įkurtų bendrijas (2010–2020 m.).</t>
  </si>
  <si>
    <t>Miesto ūkio ir transporto departamentas, Finansų departamentas, Miesto ūkio ir transporto departamentas</t>
  </si>
  <si>
    <t xml:space="preserve">Miesto ūkio ir transporto departamentas, Miesto plėtros departamentas, Finansų departamentas, Švietimo, kultūros ir sporto departamentas
</t>
  </si>
  <si>
    <t>Dėl sunkios Savivaldybės finansinės padėties finansinė parama nebuvo teikiama</t>
  </si>
  <si>
    <t>Aktyviai dalyvauta bendrose viešosios tvarkos ir saugumo palaikymo priemonėse.</t>
  </si>
  <si>
    <t xml:space="preserve">1) Darbai baigti; 2) Darbai baigti; 3) Darbai baigti; 4) Darbai baigti; 5) Darbai baigti; 6-7) Nevykdoma dėl lėšų stokos;  8) Planuojama 2016-2018 m. </t>
  </si>
  <si>
    <t>1) Grigiškių Fe šalinimas įrengtas 2012 m.; 2) Darbai baigti; 3) Darbai baigti; 4) Darbai baigti; 5) Darbai baigti; 6) Planuojama po 2020 m.; 7) Planuojama po 2020 m.; 8) Planuojama 2016 - 2018 m.</t>
  </si>
  <si>
    <t>Įrengti 72 vienetų greičio ribojimo, krovininio transporto eismą draudžiantys, gyvenamosios zonos kelio ženklai Vilniaus mieste.</t>
  </si>
  <si>
    <t>a) Patvirtintas Vilniaus miesto savivaldybės atliekų tvarkymo 2014-2020 metų planas</t>
  </si>
  <si>
    <t xml:space="preserve">8 programa
</t>
  </si>
  <si>
    <t>9 programa ir10 programa</t>
  </si>
  <si>
    <t xml:space="preserve">13 programa ir10 programa </t>
  </si>
  <si>
    <t>06 programa</t>
  </si>
  <si>
    <t xml:space="preserve">13 programa ir 07 programa </t>
  </si>
  <si>
    <t>11 programa ir 02 programa</t>
  </si>
  <si>
    <t>16 programa ir 17 programa</t>
  </si>
  <si>
    <t>E. miesto departamentas
 (2014 metais įgyvendino E. miesto departamento Elektroninių idėjų skyrius).</t>
  </si>
  <si>
    <t xml:space="preserve">a) Plėtoti konteinerinę atliekų surinkimo su pirminio rūšiavimo galimybėmis sistemą;
b) Organizuoti didelių gabaritų atliekų surinkimo aikštelių įrengimą;
c) Plėtoti antrinių žaliavų surinkimo sistemą;
d) Vystyti bioskaidžių atliekų surinkimo sistemą.
</t>
  </si>
  <si>
    <t>Personalo departamentas</t>
  </si>
  <si>
    <t>TIKSLAS. Palanki ekonominė aplinka verslui ir investicijoms (Finansų departamentas)</t>
  </si>
  <si>
    <t>UŽDAVINYS. Sukurti verslo plėtros ir užimtumo didinimo paskatų sistemą (Finansų departamentas)</t>
  </si>
  <si>
    <t>UŽDAVINYS.  Sukurti palankią aplinką vidaus ir užsienio investuotojams (Finansų departamentas)</t>
  </si>
  <si>
    <t xml:space="preserve">Vykdytos turizmo informacijos centro funkcijos 3 padaliniuose (teikta nemokama informacija lankytojams, administruotos interneto svetainės www.vilnius-tourism ir www.vilnius-events.lt, organizuotos ekskursijos, įgyvendinti įvairūs projektai. 2015 metais Vilniaus turizmo informacijos centruose apsilankė 150 430 lankytojų, t.y. 12,15 proc. daugiau nei 2014 m.). </t>
  </si>
  <si>
    <t xml:space="preserve">Įgyvendintos 2015 metams plane numatytos priemonės </t>
  </si>
  <si>
    <t>Vykdyti ypač vertingų ir kitų teritorijų Pavilnių ir Verkių regioniniuose parkuose  šienavimo darbai ( iš viso nušienauta 148 ha), krūmų ir menkaverčių medžių šalinimo darbai (viso krūmai ir menkaverčiai medžiai pašalinti nuo 12,47 ha ploto). Pavilnių regioninio parko Rokantiškių piliavietės, Pučkorių pažintinio tako, Sapieginės pažintinio tako ir juose esančių infrastruktūros objektų priežiūros ir remonto darbai. Verkių regioninio parko Kryžiaus kelio tako, Verkių dviračių tako ir juose esančių infrastruktūros objektų priežiūros darbai.</t>
  </si>
  <si>
    <t>a) Bendradarbiaujant su įmone "KPMG Baltic" parinktas maršrutas, įrengtas, sužymėtas ir pristatytas visuomenei "Strielčiukų" žygtakis.  Parengtos, sužymėtos ir pristatytos visuomenei dvi  pažintinės pėsčiųjų trasos Ribiškėse (2,7 km ir 6 km). Prie šių trasų priežiūros savanorišku darbu prisidėjo įmonė "Eugesta". Verkių dvaro parke kartu su VšĮ "BEF-Lithuania" įrengtas orientacinis/pažintinis "Lobių takas". Organizuojant talkas ir apjungiant asmenines iniciatyvas vykdomi priežiūros, atkūrimo ir palaikymo darbai Pūčkorių sode.b) parengti ir pateikti svarstymui dokumentai dėl naujos NATURA 2000 teritorijos "Kaukysos upės slėnis" steigimo ir jau esamos NATURA 2000 teritorijos "Vilnios upė" ribų praplėtimo. Įgyvendintos tarptautinio Life+ programos LIFE Viva Grass ( Nr. LIFE13 ENV/LT/000189) projekto veiklos. Įgyvendintos Visuomenės aplinkosauginio švietimo programos projekto „Visuomenės aplinkosauginio sąmoningumo ugdymas praktinės gamtosaugos priemonėmis“ veiklos</t>
  </si>
  <si>
    <t>Rengiamos vasaros lauko kavinių teritorijų architektūrinės sąlygos konkursinėms teritorijoms. Parengtos 2 išorinės vaizdinės reklamos išdėstymo schemos.</t>
  </si>
  <si>
    <t>Renovuota vandentiekio magistralė Dariaus Girėno g. Naujininkuose. Magistralinių vandens tiekimo tinklų atnaujinimas neplanuojamas dėl lėšų stokos.</t>
  </si>
  <si>
    <t>a) Įvykdyta; b) Įvykdyta; c) Įvykdyta; d) Įvykdyta Trakų Vokėje, Antavilių gyv. ir J. Biliūno g., Daniliškėse, Pavilnyje (Džiaugsmo g.), SB „Šeškinė“,  SB "Jurginas", Gineitiškėse,  Naujojoje Vilnioje. Pilaitės (šiaurinėje dalyje) parengtas projektas, projektiniai pasiūlymai - iki 2020 m neplanuojama vykdyti dėl lėšų stokos. Kuprioniškėse, Pagiriuose, Liepkalnio raj., Didžiuosiuose Gulbinuose darbai artimiausiu metu dėl lėšų stokos neplanuojami.</t>
  </si>
  <si>
    <t>Iš Kelių priežiūros ir plėtros programos lėšų įrengtas 6 gatvių apšvietimas ir 23 pėsčiųjų perėjų kryptinis apšvietimas.</t>
  </si>
  <si>
    <t>130 vizitų, 64 priėmimai, 26 renginiai</t>
  </si>
  <si>
    <t xml:space="preserve">Reorganizuotos skaidymo būdu Vilniaus "Santaros", Vilniaus Sofijos Kovalevskajos vidurinės mokyklos, pertvarkytos: į progimnazijas 3 vidurinės ir 2 pagrindinės mokyklos, į gimnazijas - 8 vidurinės mokyklos, į pagrindines mokyklas  - 8 vidurinės mokyklos. 
</t>
  </si>
  <si>
    <t>Su NVO vykusiuose pasitarimuose pasidalinta darbo su benamiais ir elgetaujančiais asmenimis patirtimi, aptartos tolimesnio bendradarbiavimo perspektyvos socialinių paslaugų teikimo srityje.</t>
  </si>
  <si>
    <t xml:space="preserve">a) 2015 metais finansuotas vaizdo stebėjimo kamerų vaizdo transliavimo paslaugų teikimas ir neįgaliųjų, dirbančių prie šių vaizdo stebėjimo kamerų, darbo užmokestis. 
Finansuotas Vilniaus apskrities priešgaisrinės gelbėjimo valdybos aplinkosauginis prevencinis projektas – „Galimų ekologinių situacijų, avarijų ir įvykių padarinių šalinimas“.  Pagal sutartį su UAB „Grinda“ išvežtas gyvsidabris iš sandėlių, esančių Nemenčinės II kaime, Vilniaus rajone. 
Kartu su Vilniaus apskrities vyriausiojo policijos komisariato Kelių policijos valdyba aktyviai vykdytos saugaus eismo priemonės Jungtinių Tautų paskelbtos saugaus eismo savaitės „Vaikai ir saugus eismas“ metu 2015 m. gegužės 4-10 d. 
Kartu su AB „Lietuvos draudimas“ ir Vilniaus apskrities vyriausiuoju policijos komisariatu 2015 m. rugsėjo-spalio mėnesiais vykdyta kasmetinė eismo saugumo akcija „Apsaugok mane“. 
2015 m. rugsėjo 29 d. organizuotas Vilniaus licėjaus (Širvintų g. 82) priekinės sienos nuvalymo nuo nelegalių grafičių renginys „Terlionių išleistuvės“. Renginio metu pristatytos statinių apsaugos nuo grafičių priemonės, vykdoma nelegalių grafičių prevencija,  akcentuota grafičiais daroma žala, atsakomybė. 
Kartu su policijos pareigūnais vykdytos prevencinės priemonės poilsiavietėse, siekiant užtikrinti viešąją tvarką ir užkardyti alkoholinių gėrimų vartojimą, vykdytos priemonės kitose vietose, kuriose gali rinktis ir girtauti (svaigintis) nepilnamečiai ir kiti asmenys. 
Kartu su policija vykdyta Keleivių vežimo lengvaisiais automobiliais-taksi taisyklių laikymosi kontrolė. Vykdytos priemonės Vilniaus oro uoste, siekiant užkardyti bagažo vagystes, Kelių eismo taisyklių pažeidimus ir taksi paslaugas teikiančių vairuotojų galimus pažeidimus. 
b) 2015 metais organizuotas AB „Lietuvos draudimas“ parengtų akcijos „Apsaugok mane“ plakatų platinimas. Akcijos metu padovanotos saugaus eismo knygelės bendrojo ugdymo įstaigų pradinėms klasėms.  
Jungtinių Tautų saugaus eismo savaitei „Vaikai ir saugus eismas“, vykusiai 2015 m. gegužės 4-10 d., parengtos atmintinės vaikams ir plakatai mokykloms kaip saugiai elgtis kelyje. Plakatai išplatinti bendrojo ugdymo įstaigoms, kuriose mokosi pradinių klasių moksleiviai, atmintinės išdalintos moksleiviams įvairių renginių metu. 
Atnaujinti ir platinti lankstinukai, plakatai, informuojantys apie gyvūnų laikymo reikalavimus Vilniaus mieste. 
Parengti ir išplatinti pranešimai gyventojams dėl atliekų tvarkymo, sklypų priežiūros reikalavimų ir kitomis temomis. 
c) 2015 metais teikta informacija gyventojams, Rinkodaros ir komunikacijos skyriui, žiniasklaidai apie vykdomas Saugaus miesto departamento veiklas, priemones, prevencines akcijas, renginius.  
Dalyvauta organizuojant 2015 m. birželio 11 d. vykusį Nusikalstamumo prevencijos per aplinkos dizainą metodo (angl. CPTED – Crime prevention through environmental design) pristatymą bendruomenėms, daugiabučių namų administratoriams ir bendrijoms, Vilniaus miesto savivaldybės vadovybei ir administracijos padaliniams. Duotas interviu 2015 m. birželio 19 d. LNK žinių laidai apie slėptuves bei patalpas, kuriose būtų galima pasislėpti nelaimės atveju. 
</t>
  </si>
  <si>
    <t>3.5.</t>
  </si>
  <si>
    <t>3.5.1.</t>
  </si>
  <si>
    <t>UŽDAVINYS. Skatinti aukštos kokybės miesto rajonų kūrimą, keičiant apleistas ir buvusias pramonės  teritorijas miesto centrinėje dalyje (Miesto plėtros departamentas )</t>
  </si>
  <si>
    <t>TIKSLAS. Padidinti gyventojų pasitenkinimą gyvenamąja aplinka, kompleksiškai tvarkant geras urbanistines galimybes turinčius miesto rajonus Miesto ūkio ir tranporto departamentas nuo 2015-11-01)</t>
  </si>
  <si>
    <t>Vykdytas</t>
  </si>
  <si>
    <t xml:space="preserve">Tenkinami įvairių amžiaus tarpsnių mokinių poreikiai mokytis nuotoliniu būdu. </t>
  </si>
  <si>
    <t xml:space="preserve">Išplėstas programų, vykdomų nuotolinio mokymosi būtu, skaičius. Pradinio, pagrindinio ir vidurinio ugdymo programas nuotolinio mokymo būdu  nepilnamečiams ir suaugusiems asmenims įgyvendina Vilniaus Ozo gimnazija, kurioje 2015-2016 mokslo metais mokosi apie 1000 mokinių. </t>
  </si>
  <si>
    <t>Bendrojo ugdymo mokyklos panaudojant mokinio krepšelio lėšas ir kitas teisėtai gautas lėšas  aprūpinamos mokymo priemonėmis. Bendrojo ugdymo mokykloms užprenumeruoti 5 pavadinimų leidiniai, turintys išliekamąją vertę: Iliustruotas mokslas, Iliustruota istorija, National Geography, Kultūros barai, Psichologija tau už 8791,72 Eur. Už mokinio krepšelio lėšas ir kitas teisėtai gautas lėšas pagal pateiktas mokyklų ataskaitas nupirkta vadovėlių už 645793 Eur. Bendrojo ugdymo mokyklų bibliotekos įsigijo 20021 leidinį už 28396,6 Eur.</t>
  </si>
  <si>
    <t xml:space="preserve">Vilniaus jaunimo informacijos centre buvo aptarnauti 122 jauni žmonės. 
VJIC įvyko virš 60 renginių.
Visuose VJIC veiklose dalyvavo virš 1200 žmonių.
</t>
  </si>
  <si>
    <t>Nuo 2012 m. sausio 1 d. VšĮ Vilniaus Greitosios medicinos pagalbos stotis perėmė Trakų, Ukmergės, Širvintų, Švenčionių, Šalčininkų, Elektrėnų ir Vilniaus rajono pagalbos skambučių 03, 033, 103 administravimą. Nuo 2013 m. sausio 1 d. Greitosios medicinos pagalbos stotis perėmė Zarasų raj pagalbos skambučius. Nuo vasario 15 d. perėmė Visagino raj. pagalbos skambučius. 2015 m. prisijungė Švenčionių rajono GMP darbuotojai: 17 skubios medicinos pagalbos specialistai ir 17 vairuotojų.</t>
  </si>
  <si>
    <t>Įkurta bendra apskrities dispečerinė. 2015 m. prisijungė Švenčionių rajono GMP darbuotojai: 17 skubios medicinos pagalbos specialistų ir 17 vairuotojų.
VšĮ GMP stoties pastotės išsidėsčiusios proporcingais atstumais visoje Vilniaus miesto teritorijoje ir už Vilniaus miesto ribų.  Skubiai medicinos pagalbai teikti yra įkurtos pastotės: Justiniškių, Karoliniškių, Šeškinės, Fabijoniškių, Naujos Vilnios, Grigiškių, Naujininkų, Senamiesčio, Naujamiesčio, Žvėryno mikrorajonuose, Antakalnio mikrorajone yra net dvi, viena pastotė Širvintų mieste, 3 pastotės Švenčionių raj. (Pabradė, Švenčionys, Švenčionėliai).</t>
  </si>
  <si>
    <t>Projektai finansuoti ES, valstybės biudžeto, skolintomis ir savivaldybės biudžeto lėšomis. Projektų metu buvo atnaujinamos pastatų inžinerinės sistemos, tobulinamos e.sveikatos paslaugos, renovuojami atitvarai, perkama medicininė įranga, remontuojamos patalpos ir kiti darbai, kurie leido įstaigoms gerinti teikiamų paslaugų kokybę, teikti naujas paslaugas, didinti energetinį efektyvumą.</t>
  </si>
  <si>
    <t>a) Į 2014-2020 m. Integruotų teritorijų vystymo programą įtraukti projektai: "Nakvynės namų A. Kojelavičiaus g. 20 rekonstrukcija" ir "Socialinių paslaugų cenro įkūrimas socialinės rizikos asmenims";  b) Iš socialinės rizikos ir socialinių įgūdžių stokojančių šeimų apskaitos išbrauktos 187 šeimos; c) socialinių įgūdžių ugdymo ir palaikymo paslaugos vaikams iš socialinės rizikos šeimų teikiamo visose seniūnijose; d) 2 Žolyno vaikų globos namų šeimynos (16 vaikų) gyvena bendruomenėje; vykdyti Džiaugsmo g. 45 remonto darbai, reikalingi vaikų šeimynos apgyvendinimui;  e) 68 šeimoms (asmeniui), globojančioms giminystės ryšiais nesusietus 85 vaikus, skirti globos pinigai; Savivaldybės lėšomis apmokyta 18 būsimų globėjų/įtėvių.</t>
  </si>
  <si>
    <t xml:space="preserve">Apžiūrėti ir surašyti aktai, AD įsakymai ir iš  gyvenamojo fondo išbrauktas 71 butas  (pripažinti netinkamais remontuoti), išnuomota 60 gyv. patalpų (soc. būstas, bendrabutis), suremontuoti 76 butai (2956,37 kv. m) </t>
  </si>
  <si>
    <t>Įgyvendinama Tarybos 2013 m. gegužės 15 d. sprendimu patvirtinta Vilniaus miesto savivaldybės energinio efektyvumo didinimo daugiabučiuose namuose programa.</t>
  </si>
  <si>
    <t xml:space="preserve">Teikti siūlymai dėl Daugiabučio namo bendrojo naudojimo objektų administravimo nuostatų, STR 1.12.05:2010, Daugiabučio namo techninės priežiūros tarifo apskaičiavimo metodikos  projektų </t>
  </si>
  <si>
    <r>
      <rPr>
        <sz val="8"/>
        <color rgb="FF000000"/>
        <rFont val="Tahoma"/>
        <family val="2"/>
        <charset val="1"/>
      </rPr>
      <t xml:space="preserve">Projekto „Daugiafunkcis sveikatinimo, ugdymo, švietimo, kultūros ir užimtumo skatinimo kompleksas“: parengtas 2015-04-29 Vilniaus miesto savivaldybės tarybos sprendimas Nr. 1-26 „Dėl atstovų delegavimo į Nacionalinio daugiafunkcio sveikatinimo, švietimo, kultūros ir užimtumo komplekso projekto įgyvendinimo koordinavimo darbo grupę“; parengtas 2015-05-28 Vilniaus miesto savivaldybės tarybos sprendimas Nr. 1-55 „Dėl pritarimo projekto „Daugiafunkcio sveikatinimo, švietimo, kultūros ir užimtumo skatinimo komplekso statyba ir eksploatavimas“ įgyvendinimui valdžios ir privačių subjektų partnerystės būdu“ (netekęs galios); parengtas 2015-12-02 Vilniaus miesto savivaldybės tarybos sprendimas Nr. 1-259 „Dėl </t>
    </r>
    <r>
      <rPr>
        <sz val="8"/>
        <rFont val="Tahoma"/>
        <family val="2"/>
        <charset val="1"/>
      </rPr>
      <t>projekto „Daugiafunkcio sveikatinimo, švietimo, kultūros ir užimtumo skatinimo komplekso statyba ir eksplotavimas“ metus sukurto turto nuosavybės“.           Projekto „Daugiafunkcis Lazdynų sveikatinimo centras“: rengtas techninis projektas (baigtumas 95 proc.) ir investicinis projektas (pirminis variantas pastabų teikimui).</t>
    </r>
  </si>
  <si>
    <t>Turto bankas kartu su  kitomis institucijomis parengė galimybių studiją, kurioje teigiama, kad į Tarptautinį konferencijų centrą rekonstruoti Vilniaus koncertų ir sporto rūmai - labai reikalingas sostinei ir valstybei objektas ir jo rekonstrukcija tikrai atsipirks. Nuspręsta šį objektą įsigyti iš dabartinių savininkų – Šiaulių banko ir Ūkio banko bankroto administratorių. Vyriausybė pritarė, kad Vilniaus sporto ir koncertų rūmų rekonstrukcijos projektas būtų pripažinti svarbiu valstybei ekonominiu projektu. Planuojama, kad rekonstruotuose rūmuose 2018 metais bus įrengta 2500 vietų didžioji posėdžių salė, veiks konferencijų centras su 10 multifunkcinių transformuojamų konferencijų salių po 156-500 vietų, 8 susitikimų kambariai po 15-25 vietas, kabinetai kongresų ir konferencijų organizatoriams, pranešėjams, aptarnaujančiam personalui,  įvairios maitinimo erdvės bei parodų salės.</t>
  </si>
  <si>
    <t xml:space="preserve">Vystyti nauji kultūrinio turizmo produktai (parengtos naujos ekskursijos po Vilniaus miestą, sukurtas naujas maršrutas, skirtas vaikams ir paaugliams ir kt.), skatintos privačios investicijos į konferencijų turizmo infrastruktūrą bei stiprintas konferencijų turizmo produktų konkurencingumas (inicijuotas Vilniaus kongresų centro įkūrimas vietoj koncertų ir sporto rūmų, vykdytas Vilniaus kaip tinkamo tarptautinėms konferencijoms rengti miesto pozicionavimas, gerinta paslaugų kokybė (organizuoti mokymai paslaugų sferos darbuotojams ir kt.) ir kt., formuotas Vilniaus kaip turistinės vietovės įvaizdis, įgyvendintos įvairios rinkodaros priemonės numatytos plane (rinkodara socialiniuose tinkluose, turizmo interneto svetainių www.vilnius-tourism.lt ir www.vilnius-events.lt atnaujinimas ir administravimas, leisti šv. turistinį Vilniaus produktą pristatantys leidiniai, Vilniaus turizmo galimybes pristatytos įvairiuose renginiuose Lietuvoje ir užsienyje ir kt), vykdytos kitos 2015 metais plane numatytos priemonės. </t>
  </si>
  <si>
    <t xml:space="preserve">a) analizė dėl želdynų tvarkymo darbų geresnei Senamiesčio apžvalgai; b) atnaujintas interneto puslapis www.vsaa.lt, sukuriant naujus skyrius, informuojančius apie kultūros paveldo apsaugos reikalavimus. </t>
  </si>
  <si>
    <t xml:space="preserve">Užbaigtas ES lėšomis finansuotas buv."Skaiteks" gamyklos teritorijos valymo projektas; parengtas Aukštaičių g. rekonstrukcijos techninis projektas; parengti Vilnios pakrantės pėsčiųjų ir dviračių tako projektiniai pasiūlymai, rengiamas buv. "Audėjas" gamyklos teritorijos detalusis planas </t>
  </si>
  <si>
    <t>c) atnaujinti 2 informaciniai stendai prie buvusios Sinagogos ir buvusios Pranciškonų varpinės tvarkybos darbų finansavimo valstybės lėšomis, skirtomis paveldotvarkai.</t>
  </si>
  <si>
    <t xml:space="preserve">Įgyvendinant "Dailiųjų amatų, etnografinių verslų ir mugių programą" koordinuojamas programos dalyvių dalyvavimas miesto šventėse, suorganizuota 13 posėdžių, parengta 16 informacinių pranešimų spaudai ir internetui, parengtos 3 rekomendacijos, atlikti 4 kontroliniai patikrinimai, surengta 1 tarptautinė konferencija „Tradicinės miestų amatininkystės puoselėjimas Lietuvoje“ , pirmą kartą Lietuvoje surengtas tarptautinis renginys „Europos amatų dienos. Erdvė inovacijoms“. </t>
  </si>
  <si>
    <t>Kultūros ir Aplinkos ministrai 2012-11-12 įsakymu Nr. ĮV-754/d1-921 patvirtino Vilniaus istorinio centro išskirtinės visuotinės vertės išsaugojimo ir tausojimo planą.</t>
  </si>
  <si>
    <t>Pasikeitus politinei situacijai mieste šio uždavinio įgyvendinimas atidedamas vėlesniam laikotarpiui.</t>
  </si>
  <si>
    <t xml:space="preserve">Vykdoma nuolat bendradarbiaujant su kitais Savivaldybės padaliniais.
Projektai: Duisburgo dienų Vilniuje renginiai, Joensū dienų Vilniuje renginiai, Gdansko dienų Vilniuje renginiai, Vilniaus mugė Gdanske, Gruzijos kultūros dienų renginiai, Izraelio foto paroda „TLVilnius – Tel Avivas Vilniuje“, Tarptautinis Vilniaus kino festivalis „Kino pavasaris“, Tarptautinė Kalėdų labdaros mugė Rotušėje, Choro "Canzonetta" (Joensū, Suomija) koncertas Šv. Kazimiero bažnyčioje,  skulptūros „Suomis“ atidengimas.
</t>
  </si>
  <si>
    <t>a) formuoti ir plėtoti daugiafunkcinius sveikatinimo, švietimo, užimtumo kompleksus
b) plėtoti inovatyvias paslaugas</t>
  </si>
  <si>
    <t xml:space="preserve">Miesto ūkio ir transporto departamentas Švietimo, kultūros ir sporto departamentas Miesto plėtros departamentas Socialinių reikalų ir sveikatos departamentas </t>
  </si>
  <si>
    <t>Pagerinti sąlygas naujų darbo vietų kūrimui, paslaugų sektoriuje atnaujinant apleistas miesto teritorijas, gamtos ir kultūros paveldo erdves</t>
  </si>
  <si>
    <t xml:space="preserve">a) 2013-12-18 Administracijos direktoriaus įsakymas Nr.40-427, 2013-05-17 Administracijos direktoriaus įsakymas Nr. A30-1015   b) patalpintas skelbimas Europos sąjungos informaciniame leidinyje. d) Atlikta apklausa dėl Vilniaus Geležinkelio stoties, Vilniaus autobusų stoties bei Vilniaus oro uosto  pasiekiamumo viešuoju transportu. Pagal atliktų apklausų duomenis pakoordinuoti miesto VT eismo tvarkaraščiai. e) pagal keleivių srautų stebėjimo duomenis, koreguoti VT eismo tvarkaraščiai, keistos transporto priemonių talpos. f) 2013-09-25  priimtas Tarybos sprendimu Nr. 1-1463 Vežėjų  įtraukimo į bendrą viešojo transporto sistemą vežti keleivius autobusais vietinio reguliaraus susisiekimo maršrutais Vilniaus mieste tvarkos aprašas g) 2012 m. liepos 4 d. priimtas Tarybos sprendimas Nr. 1-688   2015-09-15 Administracijos direktoriaus įsakymas Nr.30-3076 (organizuoti dviračių takų tinklo planavimą, organizuoti viešojo transporto stotelių infrastruktūros (kelio ženklų „Stotelė“, „Taksi stotelė“, viešojo transporto laukimo paviljonų ir suoliukų) priežiūrą ir plėtrą. </t>
  </si>
  <si>
    <t xml:space="preserve">a)Vilniaus miesto viešojo transporto optimizavimo plano projektas parengtas vykdant Vilniaus miesto savivaldybės tarybos 2010 -11- 24  sprendimą Nr. 1-1778, ir Vilniaus miesto savivaldybės tarybos 2012 -12-19 sprendimą Nr. 1-961,  optimizavus maršrutus į greituosius, pagrindinius ir privežamuosius. b) Atsižvelgiant į Vilniaus miesto savivaldybės tarybos 2012-12- 19 priimtą sprendimą Nr. 1-961 „Dėl Projekto „Naujų transporto rūšių diegimo Vilniaus mieste  specialiojo plano rengimas“  troleibusų kontaktinio tinklo plėtra nenumatyta. c) Svarstoma terminalo įrengimo galimybė atsižvelgiant į finansines galimybes . d) Sutartis dėl 18 vnt. autobusų MAN Lion's City, A21 CNG pasirašyta. Autobusai  gauti 2013 m. pradžioje; Vykdytos autobusų Solaris Urbino 12 CNG pirkimo procedūros.              </t>
  </si>
  <si>
    <t>b) Parengtas Vilniaus miesto dviračių infrastruktūros plėtros planas 2013 metais. 2014 metais bus tvirtinamas VMS Taryboje. d) Įgyvendintas dviračių nuomos sistemos projektas. 2015 metais inventorizuotos problemos dviračių takuose, parengtas bendras probleminių vietų žemėlapis, pagal kurį bus daromi infrastruktūros pataisymai.</t>
  </si>
  <si>
    <t>Apmokyti neregiai naudotis transporto priemonėse esančia elektroninio bilieto žymėjimo įranga; įsigyjamos naujos žemagrindės transporto priemonės, pritaikytos ŽSP; apmokyti viešojo transporto vairuotojai SĮ „Susisiekimo paslaugos“  atnaujino  greičiausio maršruto planavimo įrankį – apsilankę stops.lt svetainėje ir pasirinkę greičiausio maršruto planavimą, vos vienu papildomu paspaudimu neįgalūs keleiviai į planuojamą maršrutą gali įtraukti žemagrindes transporto priemones.</t>
  </si>
  <si>
    <t>a) Užbaigti Vakarinę eismo gatvę nuo Oslo g. iki Ukmergės pl. su skirtingo lygio sankryžomis ir perėjomis;
b) Užbaigti Lazdynų tilto rekonstrukciją, rekonstruoti Oslo ir Gariūnų gatves, įrengti skirtingų lygių Gariūnų–Jočionių g. sankryžą transporto ir pėsčiųjų eismui;
c) Suprojektuoti ir nutiesti Šiaurinę gatvę nuo Vakarinio greitkelio iki Kareivių– Žirmūnų g. sankryžos;
d) Suprojektuoti ir nutiesti Mykolo Lietuvio g. ir rekonstruoti Mokslininkų g. tarp Ukmergės pl. ir Molėtų pl.;
e) Rekonstruoti Geležinio Vilko g. atkarpą tarp Pietario g. ir Gerosios Vilties g.;
f) Nutiesti Pietinį miesto aplinkkelį nuo Kauno pl. iki planuojamo Vaidotų regioninio logistikos centro, nutiesti jungtį su Graičiūno g.</t>
  </si>
  <si>
    <t>a) Nutiesti Kernavės g. ir transporto tiltą tarp Žalgirio g. ir A. Goštauto g.;
b) Įrengti Kernavės–Ozo g. dviejų lygių transporto mazgą;
c) Rekonstruoti Žalgirio g. iki 6 eismo juostų su skirtingo lygio sankryža su Geležinio Vilko g.;
d) Sujungti Pietinį senamiesčio aplinkkelį su Panerių g.;
e) Sujungti Ozo g. su Laisvės pr.;
f) Sujungti Gineitiškių g. su Zamenhofo g.;
g) Rekonstruoti Lukšio g. atkarpą tarp Ulonų g. ir Kalvarijų g. iki 4 eismo juostų;
h) Rekonstruoti Kudirkos–Pamėnkalnio g. sankryžą;</t>
  </si>
  <si>
    <t>e) Paženklinta 677 perėjų akcijos "Apsaugok mane" geltonais įspėjamaisiais trikampiais</t>
  </si>
  <si>
    <t>b) Vilniaus miesto savivaldybės administracijos direktoriaus 2011-09-30 įsakymu nr. 30-1379 patvirtinta Saugaus eismo programa 2011-2020 metams   e) paženklinta arba atnaujinta 677 perėjų akcijos "Apsaugok mane" geltonais įspėjamaisiais trikampiais</t>
  </si>
  <si>
    <t>a) Nauji įjungti 3 postai, Savanorių pr. 6; Molėtų/skersinės; Rygos g. 6;  b) pildyta Vilniaus miesto šviesoforinių sankryžų, bei kitų CEV sistemos posistemių duomenų bazė, kuri leidžia pagal gedimų rūšį analizuoti visų sankryžų ar posistemių veikimą bei sutrikimus. Galimybė prognozuoti būsimą situaciją tam tikroje vietoje.</t>
  </si>
  <si>
    <t>b) Apmokestintas stovėjimas Šermukšnių, Jogailos, Vytenio, Aguonų, V.M. Putino, Tauro, A. Juozapavičiaus, A. Rotundo, Teatro, Bokšto, Mindaugo gatvėse c) Nuo 2011 m. lapkričio mėn. vairuotojai, pastatę automobilius Maironio g. esančioje aikštelėje, požeminėje aikštelėje po V.Kudirkos a. ir aikštelėje, adresu Tilto g. 14, gali važiuoti 88 ir 89 (Senamiesčio) maršrutų autobusais nemokamai. Kelio ženklų ir parkomatų įrengimas apmokėtas iš bendrų rinkliavos administravimui skirtų lėšų. d) Parengtos Fabijoniškių seniūnijos šiaurinės dalies, Pilaitės, Karoliniškių seniūnijos dalies, Naujosios Vilnios seniūnijos dalies teritorijos schemos, kurių sudėtyje numatytos papildomos parkavimo galimybės. Parengta automobilių stovėjimo vietų plėtros gyvenamuosiuose rajonuose galimybių studija.</t>
  </si>
  <si>
    <t>2015 m. paruošta Vilniaus miesto oro taršos mažinimo ataskaita. Atlikta motorizuoto transporto analizė, įvertinant taršą Vilniaus miesto teritorijoje, bei Žirmūnų, Naujamiesčio, Senamiesčio seniūnijose, atliktas modeliavimas. Atlikta stacionarių ir mobilių taršos šaltinių analizė, modeliavimas. Operatyvus visuomenės informavimas apie aplinkos oro užterštumo lygius ir pavojus pateikiant Vilniaus miesto savivaldybės aplinkos apsaugos puslapyje informaciją, straipsnelius, virtualius ir rastrinius žemėlapius.  Parengta Vilniaus miesto  aplinkos oro kokybės valdymo 2015-2018 m. programa ir jos įgyvendinimo priemonių planas. Siekiama tobulinti ir plėtoti aplinkos oro kokybės valdymo sistemą, parengiant aplinkos oro kokybės valdymo priemones mažinančias aplinkos oro taršą kietosiomis dalelėmis, azoto oksidais ir kitais teršalais.</t>
  </si>
  <si>
    <t xml:space="preserve">Plėtoti tikslinių teritorijų gyvenamųjų namų,  socialinės bei inžinerinės infrastruktūros atnaujinimą, </t>
  </si>
  <si>
    <t xml:space="preserve">Projektinės veiklos ir darbai, apimantys šią sritį, nebuvo vykdyti dėl lėšų trūkumo, tačiau 2016-2017 m., pasinaudojus galima skirti ES parama, planuojama sukurti ir diegti VMS kokybės ir informacijos saugumo valdymo sistemą. </t>
  </si>
  <si>
    <t>Patobulintas internetinis savivaldybės žemėlapis</t>
  </si>
  <si>
    <t>Pradėtos planuoti inovatyvaus darnaus judumo ir eismo saugos priemonės, pritaikytos sumanios priemonės eismo saugumui didinti, transporto sukeliamai aplinkos taršai ir transporto spūstims mažinti.</t>
  </si>
  <si>
    <t xml:space="preserve">Komunalinio ūkio departamentas </t>
  </si>
  <si>
    <t>Bekontaktė "Vilniečio kortelė" gali būti papildyta bilietų platinimo vietose ir šiuo metu veikiantis "Vilniečio kortelės" papildymas per el. bankininkystę</t>
  </si>
  <si>
    <t xml:space="preserve">107 paslaugos teikiamos į 3 ir 4 brandos lygiu. </t>
  </si>
  <si>
    <t>                                                      Atitinkamai ir 1.2.1.5 tiksle</t>
  </si>
  <si>
    <t xml:space="preserve">2015 m. balandžio 13 d. Administracijos direktoriaus įsakymu Nr. 30-1066 buvo patvirtinta „Kompleksinių stovėjimo aikštelių ir elektromobilių krovos vietų Vilniaus miesto savivaldybės teritorijoje plėtros schema“              Nevykdytas dėl lėšų trūkumo                                </t>
  </si>
  <si>
    <r>
      <rPr>
        <sz val="10"/>
        <color rgb="FF000000"/>
        <rFont val="Tahoma"/>
        <family val="2"/>
        <charset val="186"/>
      </rPr>
      <t>Projekto „Daugiafunkcis sveikatinimo, ugdymo, švietimo, kultūros ir užimtumo skatinimo kompleksas“: parengtas 2015-04-29 Vilniaus miesto savivaldybės tarybos sprendimas Nr. 1-26 „Dėl atstovų delegavimo į Nacionalinio daugiafunkcio sveikatinimo, švietimo, kultūros ir užimtumo komplekso projekto įgyvendinimo koordinavimo darbo grupę“; parengtas 2015-05-28 Vilniaus miesto savivaldybės tarybos sprendimas Nr. 1-55 „Dėl pritarimo projekto „Daugiafunkcio sveikatinimo, švietimo, kultūros ir užimtumo skatinimo komplekso statyba ir eksploatavimas“ įgyvendinimui valdžios ir privačių subjektų partnerystės būdu“ (netekęs galios); parengtas 2015-12-02 Vilniaus miesto savivaldybės tarybos sprendimas Nr. 1-259 „Dėl</t>
    </r>
    <r>
      <rPr>
        <sz val="10"/>
        <rFont val="Tahoma"/>
        <family val="2"/>
        <charset val="186"/>
      </rPr>
      <t>projekto „Daugiafunkcio sveikatinimo, švietimo, kultūros ir užimtumo skatinimo komplekso statyba ir eksplotavimas“ metus sukurto turto nuosavybės“. Projekto „Daugiafunkcis Lazdynų sveikatinimo centras“: rengtas techninis projektas (baigtumas 95 proc.) ir investicinis projektas (pirminis variantas pastabų teikimui).</t>
    </r>
  </si>
  <si>
    <r>
      <t>Parengta Vilniaus miesto tikslinių teritorijų integruotos plėtros galimybių studija</t>
    </r>
    <r>
      <rPr>
        <sz val="9"/>
        <rFont val="Tahoma"/>
        <family val="2"/>
        <charset val="186"/>
      </rPr>
      <t xml:space="preserve"> (III – ojo etapo) ir Vilniaus miesto 2010-2020 m. strateginio plano atnaujinimui reikalingi dokumentai.</t>
    </r>
  </si>
  <si>
    <t>Nevykdytas</t>
  </si>
  <si>
    <t>Veiksmas Vykdytas nuolat</t>
  </si>
  <si>
    <t xml:space="preserve">Bendradarbiaujant su kitais Savivaldybės padaliniais Vykdytas visuomenės informavimas apie Savivaldybės veiklą bei informacijos monitoringas. </t>
  </si>
  <si>
    <t>a) ir b) 2016 m. gegužės mėn. veiklą pradėjo komunalinių atliekų mechaninio-biologinio apdorojimo įrenginiai, kurių veiklos pasėkoje atskirtos energetinę vertę turinčios atliekos bus nukreiptos į deginimo įrenginius, c) Vykdytas uždarytų Fabijoniškių, Lentvario, Miclūnų, Polocko, Liepkalnio ir Kariotiškių sąvartynų aplinkos monitoringas.</t>
  </si>
  <si>
    <t>Suplanuota dotacija baigėsi, ir asbesto stogų keitimas Vykdytas tik kaimo vietovėse, o miestiečiams stogų keitimas nebuvo dotuojamas.</t>
  </si>
  <si>
    <t xml:space="preserve">Policijos e-paslaugų portale www.epolicija.lt skelbiamas policijos registruojamų įvykių žemėlapis, kuriame galima rasti informaciją apie tam tikroje vietoje per tam tikrą laikotarpį policijoje registruotų įvykių skaičių pagal įvykio pobūdį (pvz.: vagystės, turto sunaikinimas ir sugadinimas, eismo įvykiai ir kt.). 2015 metais vykdyta stadija a) – Saugaus miesto departamentas nuolat gauna ir renka informaciją apie potencialiai pavojingas miesto vietas, organizuoja jų patikrinimą (probleminės kavinės, barai ir kitos pavojingos vietos), tačiau šios vietos nėra susistemintos ir įtrauktos į žemėlapius. </t>
  </si>
  <si>
    <t>Viešosios tvarkos tarnybų įstatymo projektas ir su juo susijusių teisės aktų pakeitimų projektai kompetentingoms institucijoms buvo pateikti dar 2009 metais, projektų derinimas vyko pora metų, tačiau derinimo procesas nutrūko, nes Vidaus reikalų ministerija 2010 metais atsisakė pritarti šiems projektams. 2014 metais nauji teisės aktų projektai dėl Viešosios tvarkos tarnybų nebuvo rengti, senų projektų derinimas nevyko.            Stadijos a) ir b) yra įvykdytos. Stadijos c) įvykdyti šiuo metu nėra galimybių, nes nesukurtos teisinės sąlygos, o Saugaus miesto departamento parengtiems teisės aktų projektams dėl savivaldybių viešosios tvarkos tarnybų įteisinimo nepritaria Vidaus reikalų ministerija</t>
  </si>
  <si>
    <r>
      <t>Organizuotuose seminaruose  dalyvavo 571 specialistai  iš 225 ugdymo įstaigų.  Onkologinių ligų prevencijos renginiai - „Diktantas, virstantis gražiausiu laišku  mamai ir tėčiui“, 1-4 klasių mokiniams. Rugpjūčio pr. išleisti studentų sąsiuviniai (tiražas 10 000 vnt.), kurių viduje su šūkiu „Nelauk kol liga išplis – pasikelk sijoną ir pasitikrink!“ kreipėmės į merginas, primindami pasitikrinti dėl gimdos kaklelio vėžio. 
Vilniuje esančius universitetus pasiekė nemokamai dalinamos užrašinės, kur 31 100 studentų rado priminimą nuolat rūpintis savo sveikata. Paroda „Menas kovoje prieš vėžį“ biuras pristato fotografijų ciklą, kurio tikslas – paskatinti Lietuvos gyventojus dalyvauti Valstybės finansuojamose atrankinėse patikros programose – nemokamai pasitikrinti dėl gimdos kaklelio, krūties, storžarnės bei prostatos vėžio). 2015 m. paroda buvo eksponuojama: lenkų kultūros centras</t>
    </r>
    <r>
      <rPr>
        <sz val="8"/>
        <color theme="1"/>
        <rFont val="Tahoma"/>
        <family val="2"/>
        <charset val="186"/>
      </rPr>
      <t>, Vilniaus Rotušė „Auksinės mediko širdies apdovanojimai“</t>
    </r>
    <r>
      <rPr>
        <sz val="8"/>
        <color theme="1"/>
        <rFont val="Tahoma"/>
        <family val="2"/>
        <charset val="186"/>
      </rPr>
      <t>, Šeškinės poliklinika</t>
    </r>
    <r>
      <rPr>
        <sz val="8"/>
        <color theme="1"/>
        <rFont val="Tahoma"/>
        <family val="2"/>
        <charset val="186"/>
      </rPr>
      <t xml:space="preserve">, Antakalnio poliklinika </t>
    </r>
    <r>
      <rPr>
        <sz val="8"/>
        <color theme="1"/>
        <rFont val="Tahoma"/>
        <family val="2"/>
        <charset val="186"/>
      </rPr>
      <t xml:space="preserve">
Biržiškos gimnazija </t>
    </r>
    <r>
      <rPr>
        <sz val="8"/>
        <color theme="1"/>
        <rFont val="Tahoma"/>
        <family val="2"/>
        <charset val="186"/>
      </rPr>
      <t xml:space="preserve">
Parengta ir išplatinta dalomoji medžiaga: Prevencinių programų vėduoklė „Pasirūpinti savo sveikata nieko nekainuoja: reguliariai tikrinkitės sveikatą – už tai sumoka valstybė!“- 5000 vnt. </t>
    </r>
  </si>
  <si>
    <t>a) Organizuoti nemokamus pėsčiųjų ir dviratininkų žygius bei sveikatingumo mankštas;                                                        b) Seniūnijose ir nutolusiuose nuo seniūnijų mikrorajonuose steigti vaikų ir jaunimo sveikatingumo centrus, ugdančius sveiką gyvenseną, ekologinį mąstymą ir fizinį aktyvumą;                                                           c) Inicijuoti seniūnijose sveikos gyvensenos specialisto etato įvedimą.</t>
  </si>
  <si>
    <t xml:space="preserve">a) Viešinti ir skleisti informaciją apie alternatyvų aplinkos neteršiantį transportą (dviračius, velomobilius ir kt.);                                                                                           b) Rengti informacinius lankstinukus, plakatus, skrajutes ir juos platinti. 
</t>
  </si>
  <si>
    <t>E. miesto departamentas, Saugaus miesto departamentas</t>
  </si>
  <si>
    <t xml:space="preserve">a)2015 m. patvirtinta Darnaus judumo plano techninė specifikacija; patvirtintas plano komitetas; pradėtos procedūros Darnaus judumo planui rengti.
d) suteikta galimybė privačiam sektoriui plėtoti automobilių nuomos paslaugą, rezervuojant stovėjimo vietas miesto gatvėse.   „Dėl Vilniaus miesto darnaus judumo plano komiteto sudarymo“, kuris buvo patvirtintas 2015 m. gruodžio 16 d. sprendimu Nr. 1-280.                    
e) Vilniaus miestas dalyvauja tokiose akcijose kaip "judumo savaitė",  "diena be automobilio", "Europos dviračių iššūkis", taip siekiant daugiau kalbėti apie judėjimo dviračiais naudą ir privalumus. 
</t>
  </si>
  <si>
    <t>Parengta ir suderinta su Susisiekimo ministerija Vilniaus miesto savivaldybės Darnaus judumo planno techninė užduotis, patvirtintas plano komitetas.</t>
  </si>
  <si>
    <t>Pradėtos procedūros Darnaus judumo planui rengti. Parengta ir patvirtinta Darnaus judumo plano techninė užduotis, patvirtintas plano komitetas.</t>
  </si>
  <si>
    <t>b) Pėsčiųjų takų ir sankryžų apšvietimo įrengimas su daliniu fizinių bei juridinių asmenų finansavimu. Įrengta iš Kelių priežiūros ir plėtros programos lėšų: 68-osios IGNSB Balsių gyvenvietėje; Užpalių g. ir dalies Kryžiokų g. ; Rudausių Sodų 9-osios; Girinaičių g.; Eišiškių Sodų 1-osios; Kelmijos Sodų 4-osios,7-osios, 10-osios,12-osios,13-osios,16-osios gatvėse.</t>
  </si>
  <si>
    <t xml:space="preserve"> a) Vengiant funkcijų dubliavimosi, dalis funkcijų perduota SĮ „Susisiekimo paslaugos“. b) Siekiant liberalizuoti VT sektoriaus darbą paskelbtas skelbimas Europos sąjungos informaciniame leidinyje.  2013 m. Europos sąjungos informaciniame leidinyje paskelbtas išankstinis skelbimas „Keleivių pervežimo vietinio reguliaraus susisiekimo maršrutais konkursas Vilniaus mieste“, kurio pagrindu turi būti vykdomas Vilniaus miesto viešojo transporto optimizavimas. d) Sukoordinuoti miesto VT eismo tvarkaraščiai su Oro uosto ir Geležinkelio stoties eismo tvarkaraščiais.e) pastoviai vykdoma keleivių srautų stebėsena. Tyrimai atlikti 536-iose stotelėse. f) Parengtas Tarybos sprendimas g) Įsigaliojo laiko tarifų sistema - įvesti 30 ir 60 min. bilietai. Sukurti interaktyvūs skaitmeniniai žemėlapiai ArcgGis Online sistemoje, viešinant VT eismo organizavimo pakeitimus renginių metu. e) 2015 m.gegužę atliktas Keleivių srautų tyrimas, kuriuo remiantis vykdomi VT tvarkaraščių pakeitimai, peržiūrimos transporto priemonių talpos, atnaujinami maršrutai. 2015-11 vykdyta Keleivių pasitenkinimo apklausa, nustatant VT paslaugų kokybės lygį.</t>
  </si>
  <si>
    <t>Pagrindiniai darnaus judumo Vilniaus mieste principai atitinka 2012-12-19 Vilniaus m. Tarybos sprendimu Nr. 1-961 patvirtintą Naujų transporto rūšių diegimo Vilniaus mieste specialųjį planą. Parengta ir suderinta su Susisiekimo ministerija Vilniaus miesto savivaldybės Darnaus judumo planno techninė užduotis, patvirtintas plano komitetas;</t>
  </si>
  <si>
    <r>
      <t xml:space="preserve">Parengti ir suderinti priemonės  "Vilnios pakrančių tvarkymas, įrengiant reikiamą rekreacinę infrastruktūrą, dviračių, pėsčiųjų takus, pėsčiųjų tiltą" projektiniai pasiūlymai.   MPD užsakymu PP atliko SĮ"Vilniaus Planas".  </t>
    </r>
    <r>
      <rPr>
        <sz val="8"/>
        <rFont val="Tahoma"/>
        <family val="2"/>
        <charset val="186"/>
      </rPr>
      <t xml:space="preserve">         </t>
    </r>
  </si>
  <si>
    <t xml:space="preserve">ITV priemones  Nr 1.2.9  , 1.2.10  PP užsakė MŪTD, ITV priemones  Nr 1.2.11 PP ir TP užsakė VŠĮ " Japoniškas sodas".                     </t>
  </si>
  <si>
    <t>E. miesto departamento nurodymu, priemonė nevykdoma, nes nebuvo aktuali.</t>
  </si>
  <si>
    <t xml:space="preserve">Per 2015m. 1865 jaunų žmonių pasinaudojo darbo su jaunimo paslaugomis (atviras darbas, darbas su jaunimu gatvėje, darbinių įgūdžių ugdymas pameistrystės metodu, buvo pradėtas darbas su niekur nedirbančiu ir nesimokančiu jaunimu).
2 atviruose jaunimo centruose atliktas remontas.
Pritraukta 79,7 tūkst. Eur į jaunimo politiką ne iš savivaldybės biudžeto.
Dirbo 1 darbo su jaunimo gatvėje komanda.
</t>
  </si>
  <si>
    <t>2;5 programos</t>
  </si>
  <si>
    <t>Savivaldybėje veikia - Neįgaliųjų reikalų komisija</t>
  </si>
  <si>
    <t xml:space="preserve">BĮ Vilniaus sutrikusio vystymosi kūdikių namų išlaikymui skirtas finansavimas - 1184,1 tūkst. Eur valstybės biudžeto specialiosios tikslinės dotacijos lėšų. </t>
  </si>
  <si>
    <t>Kadangi lėšos skirtos įstaigos išlaikymui iš valstybės biudžeto buvo nepakankamos, todėl administracija aktyviai ieškojo rėmėjų. Už rėmėjų lėšas (iš viso 2015 metais gauti 33,6 tūkst. Eur, išleista 28,1 tūkst. Eur) buvo nupirktos sūpuoklės kūdikiams, lauko skėtis, baldai vaikų grupėms, kėdės salei, bulvių skutimo mašina, asmens higienos ir chemijos valymo bei skalbimo priemonės, medikamentai, šaldiklis medikamentinėms atliekoms, kompiuteris su programine įranga, skaitmeninis fotoaparatas, smulki virtuvės įranga (plakikliai, trintuvė, skustukai, peiliai, padėklai, kepimo formos, puodai), ūkinės prekės (elektros, santechnikos ir kt.), apmokėtos ryšio, informacijos bei komunikacijos paslaugos. Iš rėmėjų 2015 m. gauta materialinių vertybių (įvairių vaikiškų knygelių, žaislų, kitų ugdymo ir lavinimo priemonių, medikamentų, vitaminų, maisto papildų, drabužėlių, batelių, higienos priemonių, sauskelnių, pieno mišinėlių, daržovių, vaisių ir kt. maisto produktų, vežimėlių, kineziterapijos, sporto priemonių, virtuvės įrangos, įvairių baldelių, medicininių ir ūkinių prekių) už 47,2 tūkst. Eur.</t>
  </si>
  <si>
    <t>2015 m. Soc. Reabilitacijos paslaugas teikė - 33 NVO. Skirta lėšų: 828553 Eur. Paslaugos suteiktos: 4806 paslaugų gavėjams (4061 suagęs neįgalusis; 291 neįgalus vaikas; 454 šeimos nariai). Įdarbinta 208 asm. iš jų 66 neįgalieji. 2015 m. neįgaliesiems buvo pritaikytas 21 būstas. Skirta lėšų: 150766 Eur.</t>
  </si>
  <si>
    <t>Pagal SĮ "Vilniaus miesto būstas",                        2015 m. sudaryta 113 gyvenamųjų patalpų nuomos sutarčių su SĮ "Vilniaus miesto būstas", vietoje anskčiau pasirašytų socialinio būsto nuomos sutarčių</t>
  </si>
  <si>
    <t xml:space="preserve">2014 m. E. miesto departamentas baigė vykdyti "Saugios - modernios mokyklos" projektą.                                                         Saugaus miesto departamentas šios priemonės nevykdo, nes nebėra aktualu.           </t>
  </si>
  <si>
    <r>
      <t>Rekonstruota ir pastatyta trasų (baigta 2012 m.): d iki 250 - 4588,36 m,   d 250-450 - 180,74 m, d virš 450 - 1106,51 m.</t>
    </r>
    <r>
      <rPr>
        <sz val="8"/>
        <color rgb="FFFF0000"/>
        <rFont val="Tahoma"/>
        <family val="2"/>
        <charset val="186"/>
      </rPr>
      <t xml:space="preserve">
</t>
    </r>
  </si>
  <si>
    <t>Skaityti veiksmo 1.1.1.10 rezultato aprašymą.</t>
  </si>
  <si>
    <t>Skaityti veiksmo 1.1.1.11 rezultato aprašymą.</t>
  </si>
  <si>
    <t>Skaityti veiksmo 1.1.1.12 rezultato aprašymą.</t>
  </si>
  <si>
    <t>Skaityti veiksmo 1.1.1.8 rezultato aprašymą.</t>
  </si>
  <si>
    <t>Skaityti veiksmo 1.1.1.9 rezultato aprašymą.</t>
  </si>
  <si>
    <t>Skaityti veiksmo 1.1.3.1 rezultato aprašymą.</t>
  </si>
  <si>
    <t>Skaityti veiksmo 1.1.3.2 rezultato aprašymą.</t>
  </si>
  <si>
    <t>Skaityti veiksmo 1.1.3.3 rezultato aprašymą.</t>
  </si>
  <si>
    <t>Skaityti veiksmo 1.1.3.4 rezultato aprašymą.</t>
  </si>
  <si>
    <t>Skaityti veiksmo 1.1.3.5 rezultato aprašymą.</t>
  </si>
  <si>
    <t>Skaityti veiksmo 1.2.1.1 rezultato aprašymą.</t>
  </si>
  <si>
    <t>Skaityti veiksmo 1.2.2.1 rezultato aprašymą.</t>
  </si>
  <si>
    <t>Skaityti veiksmo 1.2.2.2 rezultato aprašymą.</t>
  </si>
  <si>
    <t>Skaityti veiksmo 1.2.2.3 rezultato aprašymą.</t>
  </si>
  <si>
    <t>Skaityti veiksmo 1.2.2.4 rezultato aprašymą.</t>
  </si>
  <si>
    <t>Skaityti veiksmo 1.3.1.5 rezultato aprašymą.</t>
  </si>
  <si>
    <t>Skaityti veiksmo 1.3.1.6. rezultato aprašymą.</t>
  </si>
  <si>
    <t>Skaityti veiksmo 1.3.2.4. rezultato aprašymą.</t>
  </si>
  <si>
    <t>Skaityti veiksmo 1.3.2.1. rezultato aprašymą.</t>
  </si>
  <si>
    <t>Skaityti 1.4.1.3 veiksmo rezultato aprašymą</t>
  </si>
  <si>
    <t xml:space="preserve"> Skaityti 1.4.1.4. veiksmo rezultato aprašymą</t>
  </si>
  <si>
    <t>Stadijos a) ir b) yra įvykdytos. Stadija c) nevykdyta, nes administracinių teisės pažeidimų modulis dar neįdiegtas darbinėje aplinkoje.            Skaityti 1.4.1.5. veiksmo rezultato aprašymą</t>
  </si>
  <si>
    <t>Skaityti 1.4.1.2 veiksmo rezultato aprašymą</t>
  </si>
  <si>
    <t>Skaityti 1.6.1.5. veiksmo rezultato aprašymą</t>
  </si>
  <si>
    <t>Skaityti 2.1.1.2. veiksmo rezultato aprašymą</t>
  </si>
  <si>
    <t>Skaityti 2.1.4.1. veiksmo rezultato aprašymą</t>
  </si>
  <si>
    <t>Skaityti 2.1.4.2. veiksmo rezultato aprašymą</t>
  </si>
  <si>
    <t>Skaityti 2.1.4.3. veiksmo rezultato aprašymą</t>
  </si>
  <si>
    <t>Skaityti veiksmo 2.2.1.1. rezultato aprašymą.</t>
  </si>
  <si>
    <t>Skaityti veiksmo 2.2.1.2. rezultato aprašymą.</t>
  </si>
  <si>
    <t>Skaityti veiksmo 2.2.1.3. rezultato aprašymą.</t>
  </si>
  <si>
    <t>Skaityti veiksmo 2.3.1.3. rezultato aprašymą</t>
  </si>
  <si>
    <t>Skaityti veiksmo 2.3.2.1. rezultato aprašymą.</t>
  </si>
  <si>
    <t>Skaityti veiksmo 3.2.1.4. rezultato aprašymą.</t>
  </si>
  <si>
    <t>Skaityti veiksmo 3.2.1.6. rezultato aprašymą.</t>
  </si>
  <si>
    <t>Skaityti veiksmo 3.2.1.8. rezultato aprašymą.</t>
  </si>
  <si>
    <t>Skaityti veiksmo 3.2.2.4 rezultato aprašymą.</t>
  </si>
  <si>
    <t>Skaityti veiksmo 3.2.2.2 rezultato aprašymą.</t>
  </si>
  <si>
    <t>Skaityti veiksmo 3.3.3.3. rezultato aprašymą.</t>
  </si>
  <si>
    <t>Skaityti veiksmo 3.3.2.2. rezultato aprašymą.</t>
  </si>
  <si>
    <t>Skaityti veiksmo 3.4.3.2. rezultato aprašymą.</t>
  </si>
  <si>
    <t>Skaityti veiksmo 3.4.3.3. rezultato aprašymą.</t>
  </si>
  <si>
    <t>Skaityti veiksmo 3.4.3.4. rezultato aprašymą.</t>
  </si>
  <si>
    <t>Skaityti veiksmo 3.5.2.1. rezultato aprašymą.</t>
  </si>
  <si>
    <t>Skaityti veiksmo 4.1.1.3. rezultato aprašymą.</t>
  </si>
  <si>
    <t>Skaityti veiksmo 4.1.1.4. rezultato aprašymą.</t>
  </si>
  <si>
    <t>Skaityti veiksmo 4.1.1.5. rezultato aprašymą.</t>
  </si>
  <si>
    <t>Skaityti veiksmo 4.1.1.7. rezultato aprašymą.</t>
  </si>
  <si>
    <t>Skaityti veiksmo 4.1.1.8. rezultato aprašymą.</t>
  </si>
  <si>
    <t>Skaityti veiksmo 4.1.2.2. rezultato aprašymą.</t>
  </si>
  <si>
    <t>Skaityti veiksmo 4.1.2.5. rezultato aprašymą.</t>
  </si>
  <si>
    <t>Skaityti veiksmo 4.1.3.2. rezultato aprašymą.</t>
  </si>
  <si>
    <t>Skaityti veiksmo 4.1.3.3. rezultato aprašymą.</t>
  </si>
  <si>
    <t>Skaityti veiksmo 4.1.3.4. rezultato aprašymą.</t>
  </si>
  <si>
    <t xml:space="preserve">Patvirtinti 2015 metų Seniūnijų veiklos planai, skirtas finansavimas.  Išrinkti nauji bendruomenių atstovai seniūnaičiai. Didinti miesto bendruomenių įtraukimo į savivaldą uždavinys įgyvendinamas toliau aktyvinant  e. demokratijos priemonių naudojimą - galimybę komentuoti ar balsuoti dėl teisės aktų projektų, pateikti e. peticijas, e. idėjas, dalyvauti apklausose. Bendriems klausimams spręsti įkurta patariamoji kolegali Nevyriausybinių organizacijų taryba prie Vilniaus miesto savivaldybės tarybos.  </t>
  </si>
  <si>
    <t>Skaityti veiksmo 4.1.1.2. rezultato aprašymą.</t>
  </si>
  <si>
    <t>Vilniaus miesto ugdymo įstaigos vykdė žalingų įpročių prevencijos priemones. Všį Vilniaus policijos vaikų ir jaunimo klubas organizavo vaikų ir jaunimo žalingų įpročių ir nusikaltimų prevencijos renginius. 2015 m. nusikalstamumo prevencijos priemonėms, žalingų įpročių prevencijos priemonėms iš savivaldybės biudžeto lėšų skirta  nebuvo, šias priemones organizavo pačios ugdymo įstaigos  iš vidinių resursų.</t>
  </si>
  <si>
    <t>Parduoti 56 Savivaldybės objektai ir 150 UAB „Start Vilnius“ objektų.</t>
  </si>
  <si>
    <t>a) 2015 metais  viešuose aukcionuose parduoti 56 objektai (pastatai ir patalpos). 2015 m. už parduotus privatizavimo objektus gauta 3,5 mln. Eur įplaukų. 2015 m. už parduotus valstybinės žemės sklypus, priskirtus pardavimo objektams, gauta 210000 Eur įplaukų. b) UAB „Start Vilnius“ vykdė viešus bendrovei priklausančio turto pardavimus.  2015 metais UAB „Start Vilnius“ pardavė 150 objektų c) Parengta ir paskelbta (kas mėnesį) Vilniaus miesto savivaldybės parduodamų objektų reklama miesto stenduose, dienraščiuose, Vilniaus miesto savivaldybės tinklapyje www.vilnius.lt, www.aruodas.lt. Parengta 216 objektų reklama, įskaitant pakartotinus pardavimus.</t>
  </si>
  <si>
    <t>Metai:</t>
  </si>
  <si>
    <t>1.5.</t>
  </si>
  <si>
    <t>TIKSLAS. Išplėtota kultūros, sporto, laisvalaikio paslaugų sistema ir sudarytos sąlygos asmens saviraiškai (Švietimo, kultūros ir sporto dep.)</t>
  </si>
  <si>
    <t>1.5.1.</t>
  </si>
  <si>
    <t>UŽDAVINYS.  Plėtoti kultūrinę veiklą ir kultūrinius renginius (Švietimo, kultūros ir sporto departamentas)</t>
  </si>
  <si>
    <t>1.5.1.1</t>
  </si>
  <si>
    <t>Skatinti tarptautinių festivalių ir meno renginių kokybišką organizavimą, koordinuoti kultūrines programas</t>
  </si>
  <si>
    <t xml:space="preserve">a) Identifikuoti tarptautiniu mastu konkurencingus kultūros renginius ir suvienyti savivaldybės, valstybės, privačias lėšas kokybiškam jų įgyvendinimui;
b) Užtikrinti tikslingą šių renginių koordinavimą tarptautiniame renginių kontekste (siekiant mažinti turizmo sezoniškumą);
c) Inicijuoti Vilniaus švenčių, mugių, festivalių ir kitų renginių programas;
d) Vykdyti „Vilnius – Europos kultūros sostinė 2009“ programos tęstinius projektus;
e) Skatinti kultūrinių renginių organizavimą, siekiant atgaivinti istorines miesto tradicijas, sukurti Vilniaus cechų ir gildijų atgaivinimo programą. </t>
  </si>
  <si>
    <t>Užsienio ryšių skyrius, Vilniaus senamiesčio atnaujinimo agentūra</t>
  </si>
  <si>
    <t>Vykdomas</t>
  </si>
  <si>
    <t>Visos suplanuotos ir numatytos švenčių, festivalių, mugių programos 2015 m. buvo įvykdytos. Vykdyti „Vilnius – Europos kultūros sostinė 2009“ tęstinius projektus</t>
  </si>
  <si>
    <t>nd</t>
  </si>
  <si>
    <t>a) įgyvendinta Vilniaus miesto didžiųjų festivalių programa, festivalių vykdymui pritrauktas finansavimas iš privačių rėmėjų, valstybės lėšos:
Vilniaus festivalis, Sirenos, Gaida, Naujasis Baltijos šokis, Kino pavasaris, Vilnius mama jazz, Vilnius jazz, Banchetto musicale, Sostinės dienos, Skamba skamba kankliai.Taip pat įgyvendinta minėtinų Valstybės renginių programa. Lietuvos Respublikos kultūros ministerija šiems renginiams skyrė papildomą finansavimą.
b) miesto įvaizdžio renginiai skelbiami Vilnius renginiai 2015 m. leidinyje Vilnius Events.
c) buvo vykdomos – Kaziuko mugė, Valstybinių švenčių paminėjimo renginiai, tarptautinis folkloro festivalis „Skamba skamba kankliai“, „Sostinės dienos“, Kalėdos sostinėje. d) Tęsiami projekto "Vilnius - Europos kultūros sostinė 2009" tęstiniai renginiai - "Gatvės muzikos diena" ir "Kultūros naktis".</t>
  </si>
  <si>
    <t>9 programa</t>
  </si>
  <si>
    <t>1.5.1.2</t>
  </si>
  <si>
    <t>Plėsti viešųjų bibliotekų paslaugas bendruomenei</t>
  </si>
  <si>
    <t>Siekti, kad viešosios bibliotekos taptų bendruomenės informacijos, kultūros, neformaliojo švietimo ir mokymosi centrais: taikyti mišrią – stacionaraus ir mobilaus aptarnavimo – sistemą, vykdyti skaitymo skatinimo projektus ir t. t.</t>
  </si>
  <si>
    <t>1.5.1.3</t>
  </si>
  <si>
    <t>Plėtoti kūrybinių industrijų sektorių</t>
  </si>
  <si>
    <t xml:space="preserve">a) Skatinti tarpsektorinį bendradarbiavimą;
b) Parengti Kūrybinių industrijų rėmimo strategiją;
c) Sukurti Kūrybinių industrijų verslumo skatinimo planus;
d) Suformuoti Vilniaus Kūrybinių industrijų žemėlapį;
e) Dalyvauti Kūrybinių industrijų patirčių mainų programose;
f) Įgyvendinti projektą ,,Kūrybinės metropolijos“;
g) Rengti ir įgyvendinti tarptautinius Kūrybinių industrijų plėtros projektus.
</t>
  </si>
  <si>
    <t>Parengta Kultūrinių industrijų finansavimo programa. Įgyvendintas projektas ,,Kūrybinės metropolijos“. Parengti du tarptautiniai Kūrybinių industrijų plėtros projektai.</t>
  </si>
  <si>
    <t>1.5.1.4</t>
  </si>
  <si>
    <t>Užtikrinti valstybinių, tradicinių švenčių, etninės kultūros, nematerialaus paveldo tęstinumo tradicijas</t>
  </si>
  <si>
    <t xml:space="preserve">a) Rengti, populiarinti ir siekti kokybiškesnio rezultato, vykdant Valstybės švenčių ir tradicinių miesto švenčių projektus;
b) Užtikrinti etninės kultūros tradicijų tęstinumą, jų puoselėjimą, rengiant festivalius, folkloro renginius;
c) Puoselėti nematerialųjį tautinį paveldą;
d) Skatinti mėgėjų meno kolektyvų veiklą.
</t>
  </si>
  <si>
    <t xml:space="preserve">Vykdyti Valstybės švenčių ir tradicinių miesto švenčių projektai. Puoselėjant nematerialųjį tautinį paveldą vyko folkloro festivaliai, tradicinės mugės. Buvo įgyvendinama Mėgėjų meno kolektyvų skatinimo programa. </t>
  </si>
  <si>
    <t xml:space="preserve">a)  vyko visi suplanuoti Valstybės švenčių ir tradiciniai miesto renginiai. Surengti renginiai minint Lietuvos Valstybės atkūrimo dieną, Lietuvos Nepriklausomybės atkūrimo dieną kiti tradiciniai miesto renginiai.
b) tęstinumas užtikrinamas, visi anksčiau vykę ir 2015 metams suplanuoti etninės kultūros renginiai įvyko – tarptautinis folkloro festivalis „Skamba skamba kankliai“, pavasario ir rudens lygiadienių šventės, Užgavėnių,  Žolynų turgus, Tautų mugė ir kiti.
c) Numatytos priemonės puoselėjant nematerialųjį tautinį paveldą 2015 m. buvo  vykdomos – folkloro festivaliai, mugės. 
d) Meno mėgėjų kolektyvų veikla skatinta, surengtas tradicinis Vilniaus miesto tautinių dainų ir šokių ansamblių koncertas, skirtas Lietuvos Valstybės atkūrimo dienai paminėti.
</t>
  </si>
  <si>
    <t>1.5.1.5</t>
  </si>
  <si>
    <t>Puoselėti daugiakultūrinį paveldą</t>
  </si>
  <si>
    <t xml:space="preserve">Remti su daugiakultūriniu paveldu susijusias programas, tautinių bendrijų kultūrines iniciatyvas. Skatinti miesto kultūrinio gyvenimo įvairovę, panaudojant čia susitelkusį daugiakultūrinį ir skirtingų šalies regionų žmogiškąjį potencialą.
</t>
  </si>
  <si>
    <t>Vilniaus mieste veikia Žydų informacijos ir kultūros centras, Grigiškių kultūros centras, Kirtimų kultūros centras, VšĮ Kultūros ir švietimo centras Vilniaus mokytojų namuose, Vilniaus kultūros centras.</t>
  </si>
  <si>
    <r>
      <t xml:space="preserve">Remti VšĮ „Žydų kultūros ir informacijos centro“ graikų bendruomenės  Lietuvoje "Pontos' projektai.
Remti ir globoti renginiai: Tarptautinis folkloro festivalis „Pokrovskije kolokola“, šventė „Rusijos dieną“.
</t>
    </r>
    <r>
      <rPr>
        <sz val="8"/>
        <rFont val="Tahoma"/>
        <family val="2"/>
        <charset val="186"/>
      </rPr>
      <t xml:space="preserve">
</t>
    </r>
  </si>
  <si>
    <t>1.5.1.6</t>
  </si>
  <si>
    <t>Skatinti knygų sklaidos projektus</t>
  </si>
  <si>
    <t>a) Įsteigti „Knygos namus“;
b) Inicijuoti knygų mugių projektus;
c) Rengti biblioterapijos, edukacinės knygrišystės, knygnešių istorijos, knygos ir skaitymo propagavimo programas.</t>
  </si>
  <si>
    <t>Savivaldybė yra tarptautinės Vilniaus knygų mugės partnerė. Vykdomi knygų sklaidos projektai,bendradarbiauta su UNESCO dėl paraiškos rengimo Vilniui tapti Pasaulio knygų sostine.</t>
  </si>
  <si>
    <t xml:space="preserve">a) "Knygų namų" steigimas yra svarstomas programos "Vilnius - pasaulio knygų sostinė" kontekste.
b) Vilniaus miesto savivaldybė, kaip partneris, dalyvavo, organizuojant kasmetinę tarptautinę Vilniaus knygų mugę vasario mėn. 25-29 d.
c) biblioterapijos, edukacinės knygrišystės, knygnešių istorijos, knygos ir skaitymo propagavimo programas organizuoja Vilniaus miesto savivaldybės įsteigtos kultūros įstaigos pagal savo veiklos planus.
</t>
  </si>
  <si>
    <t>1.5.2.</t>
  </si>
  <si>
    <t>1.5.2.1</t>
  </si>
  <si>
    <t>Gerinti kultūros informacijos kaupimo, sisteminimo ir sklaidos veiklą</t>
  </si>
  <si>
    <t xml:space="preserve">a) Išanalizuoti kultūrinės, pramoginės ir edukacinės informacijos poreikį skirtingoms tikslinėms grupėms;
b) Identifikuoti vietas, kur ir kokiomis priemonėmis tikslingiausia šią informaciją skleisti;
c) Sukurti visuomenei prieinamą duomenų bazę apie kultūrines paslaugas;
d) Rengti kultūros informacinius projektus;
e) Skleisti informaciją užsienio miestų partneriams ir tarptautinėms organizacijoms.
</t>
  </si>
  <si>
    <t>Viešųjų ryšių skyrius</t>
  </si>
  <si>
    <t xml:space="preserve">Savivaldybės tinklapyje www.vilnius.lt veikia viešas renginių kalendorius. Sklaida užsienio miestų partneriams ir tarptautinėms organizacijoms  vykdoma įgyvendinant tarptautinius projektus. Užsienio miestų partneriams informacija apie renginius Vilniaus mieste yra prieinama Vilniaus turizmo informacijos centro tinklapyje www.vilnius-events.lt. </t>
  </si>
  <si>
    <t>1.5.2.2</t>
  </si>
  <si>
    <t>Užtikrinti paramos teikimą projektams edukacijos, kūrybiškumo ir socialinės rizikos grupių integracijos į bendruomenę srityse</t>
  </si>
  <si>
    <t xml:space="preserve">a) Remti kultūrines iniciatyvas, skatinančias socialinės rizikos grupių integravimąsi į bendruomenę, plėsti galimybes lavintis socialiai pažeidžiamoms gyventojų grupėms;
b) Remti kūrybinius projektus;
c) Remti edukacinius projektus;
d) Įtraukti Vilniaus kultūros įstaigas, bendruomenes, visuomenines organizacijas į Vilniaus miesto kultūrines veiklas.
</t>
  </si>
  <si>
    <t>1.5.2.3</t>
  </si>
  <si>
    <t>Stiprinti trišalį bendradarbiavimą (valstybinės institucijos, savivaldybė, visuomenė), koordinuojant kultūrinius projektus</t>
  </si>
  <si>
    <t xml:space="preserve">a) Stiprinti Savivaldybės vaidmenį koordinuojant Vilniuje vykstančius renginius ir festivalius. Sukurti nuolatinio / periodinio komunikavimo ir konsultavimosi / koordinavimo su Kultūros ministerija ir kitais kultūros atstovais mieste mechanizmą;
b) Tobulinti Savivaldybės kultūros tarybos ir Savivaldybės visuomeninės kultūros komisijos sudarymo ir veiklos principus, užtikrinant ekspertinę kompetenciją ir efektyvų vaidmenį įgyvendinant miesto kultūros strategiją, įtraukiant visuomenę į sprendimų priėmimo procesą kultūros klausimais;
c) Skatinti profesionalių menininkų ir privačių kultūros operatorių dalyvavimą bendruomeniniuose ir edukaciniuose projektuose.
</t>
  </si>
  <si>
    <t xml:space="preserve">Dalyvauta Lietuvos Respublikos švenčių dienų minėjimo organizavimo komisijos darbe. </t>
  </si>
  <si>
    <t xml:space="preserve">a) Vilniaus miesto savivaldybės atstovai nuolat dalyvauja LR Prezidentės dekretu sudarytoje komisijoje „Lietuvos Respublikos švenčių dienų minėjimo organizavimo komisija“. Komisijos veiklos tikslas – patvirtinti švenčių dienų minėjimo programas, inicijuoti ir koordinuoti švenčių dienų, atmintinų dienų paminėjimą, formuojant tradicijas.
</t>
  </si>
  <si>
    <t>1.5.2.4</t>
  </si>
  <si>
    <t>Tobulinti ir įgyvendinti kultūrinės veiklos stebėsenos ir vertinimo sistemą</t>
  </si>
  <si>
    <t>a) Tobulinti kultūros įstaigų veiklos vertinimo sistemą;
b) Įdiegti kultūros projektų kokybės vertinimo metodiką;
c) Sukurti efektyvią kultūros projektų ir programų atrankos ir finansavimo tvarką.</t>
  </si>
  <si>
    <t>Patvirtinti Kultūros rėmimo programų projektų konkurso nuostatai.</t>
  </si>
  <si>
    <t xml:space="preserve">a) Kultūros centrai vertinami, analizuojant jų veiklą Lietuvos kultūros centrų asociacijos veiklos kontekste bei analizuojant ir vertinant Kultūros ministro patvirtintas LLKC pateiktas statistines metų veiklos ataskaitas. </t>
  </si>
  <si>
    <t>1.5.2.5</t>
  </si>
  <si>
    <t>Gerinti kultūros sektoriaus kokybę ir darbuotojų gebėjimus</t>
  </si>
  <si>
    <t xml:space="preserve">a) Tobulinti kultūros specialistų kompetencijas ir gebėjimus;
b) Dalyvauti „Eurocities“, „Les Rencontres“, „Baltmet“, UBC ir kitų tarptautinių organizacijų kultūros darbuotojų patirčių mainų programose;
c) Rengti ir įgyvendinti tarptautinius kultūros sektoriaus kokybės gerinimo ir patirčių mainų projektus.
</t>
  </si>
  <si>
    <t xml:space="preserve">Dalyvauta Cross Inovation bei  Zen (Kultūros paveldui nedarančių poveikio renginių tinklas) projektuose. </t>
  </si>
  <si>
    <t>b) Dalyvauta „Eurocities“ ir kitų tarptautinių organizacijų kultūros darbuotojų patirčių mainų programose, dėl neskirto finansavimo  „Les Rencontres“, „Baltmet“ bei UBC programose nedalyvauta  c) Dalyvauta Cross Inovation bei  Zen (Kultūros paveldui nedarančių poveikio renginių tinklas, ''Kultūra miestams ir regionams"  projektuose</t>
  </si>
  <si>
    <t>1.5.3.</t>
  </si>
  <si>
    <t>UŽDAVINYS.  Kurti ir modernizuoti kultūros ir meno traukos centrus (Švietimo, kultūros ir sporto departamentas)</t>
  </si>
  <si>
    <t>1.5.3.1</t>
  </si>
  <si>
    <t>Gerinti kultūros centrų materialinę bazę, sudaryti sąlygas kūrybinės veiklos vystymui</t>
  </si>
  <si>
    <t xml:space="preserve">a) Vykdyti kultūros centrų investicinę programą, įgyvendinant LR Vyriausybės 2006-08-04 nutarimą Nr. 785 „Dėl kultūros centrų modernizavimo 2007–2020 metų programos patvirtinimo“;
b) Optimizuoti kultūros centrų veiklą, organizuoti kultūros paslaugų teikimą nuo miesto centro nutolusiuose rajonuose.
</t>
  </si>
  <si>
    <t>Investiciniai projektai vykdomi: Naujosios Vilnios centre, Užupio meno inkubatoriuje, Literatūriniame A.Puškino muziejuje.</t>
  </si>
  <si>
    <t xml:space="preserve">a) Vykdant kultūros centrų modernizavimo programą, VIP lėšos 2015 m. skirtos Naujosios Vilnios kultūros centrui. 
b) Kultūros centrai, nutolę nuo miesto centro (Kirtimų KC.  N. Vilnios KC, Grigiškių KC) 2015 m. organizavo kultūros paslaugų teikimą gyventojams, vaikams ir jaunimui, bendruomenėms. 
</t>
  </si>
  <si>
    <t>1.5.3.2</t>
  </si>
  <si>
    <t>Įkurti tautinės kultūros daugiafunkcinį centrą</t>
  </si>
  <si>
    <t xml:space="preserve">a) Įgyvendinti Jono Basanavičiaus idėją ant Tauro kalno įkurti daugiafunkcinį kultūros centrą;
b) Parengti daugiafunkcinio kultūros centro koncepcijos plėtojimo programą;
c) Inicijuoti pasaulinius standartus atitinkančios simfoninės muzikos koncertų salės bei kitų scenos ir vizualiųjų menų pristatymui pritaikytų patalpų statybą ir įrengimą.
</t>
  </si>
  <si>
    <t>Miesto plėtros departamentas, Finansų departamentas, Ekonomikos ir investicijų departamentas</t>
  </si>
  <si>
    <t>Parengtas daugiafunkcinio kultūros centro "Tautos  namai" koncepcijos projektas.</t>
  </si>
  <si>
    <t xml:space="preserve"> Dėl Tautos namų įkūrimo pasiūlymai pateikti Miesto plėtros departamentui. Daugiafunkcinio kultūros centro "Tautos  namai" koncepcijos projektas parengtas ir pateiktas Miesto plėtros departamentui, kartu nurodant ir M. K. Čiurlionio koncertinės salės ir parodų salių įrengimo poreikį "Tautos namuose". </t>
  </si>
  <si>
    <t>1.5.3.3</t>
  </si>
  <si>
    <t>Įkurti šiuolaikinį daugiafunkcinį kultūros centrą</t>
  </si>
  <si>
    <t>a) Parengti detalųjį daugiafunkcinio kultūros centro (DKC) planą;
b) Pritraukti ES struktūrinių fondų ar kitas galimas lėšas projekto finansavimui;
c) Organizuoti konkursą projekto įgyvendinimui ir valdymui;
d) Pastatyti DKC.</t>
  </si>
  <si>
    <t xml:space="preserve">Tai yra „Tautos namų“ daugiafunkcinis kultūros centras (žr. p. 1.5.3.2.) </t>
  </si>
  <si>
    <t>1.5.3.4</t>
  </si>
  <si>
    <t>Optimizuoti esamų muziejų veiklą, remti privačias iniciatyvas steigiant naujus visuomeninius, privačius muziejus ir galerijas</t>
  </si>
  <si>
    <t xml:space="preserve">a) Ieškoti modernesnių bendravimo su visuomene formų;
b) Aktyviau keistis parodomis ir depozitais su kitais muziejais ir galerijomis;
c) Parengti privačių ir visuomeninių muziejų rėmimo koncepciją;
d) Įgyvendinti modernaus ir šiuolaikinio meno muziejaus projektą [iki 2014 m.];
e) Išplėsti Literatūrinio A. Puškino muziejaus funkcijas ir tematinį veiklos spektrą;
f) M. ir J. Šlapelių muziejų aktyviau integruoti į pagrindinių turistų lankytinų vietų sąrašą;
g) Skatinti pradėtą edukacinę ir saviraiškos ugdymo programą;
h) Įsteigti Rytų Azijos menų muziejų.
</t>
  </si>
  <si>
    <t xml:space="preserve">Muziejuose vykdomi edukaciniai projektai. </t>
  </si>
  <si>
    <r>
      <t xml:space="preserve">a) Vilniaus miesto savivaldybės muziejuose vyko renginiai skirti Muziejų nakčiai, kur muziejų veikla pristatoma netradicinėmis formomis, muziejai aktyviai vykdė edukacines programas. Muziejų vykdomi renginiai įtraukti į Vilniaus miesto renginių kalendorių.
b) Vilniaus miesto savivaldybės muziejų depozitai nekonkuruoja su nacionalinės ar tarptautinės reikšmės muziejų depozitais.
c) Nevykdoma, finansavimas ne visada pakankamas net Savivaldybės muziejams.
f) M. ir J. Šlapelių muziejų aktyviai integruotas į pagrindinių turistų lankytinų vietų sąrašą; lankytojų skaičius 2015 m. išaugo 15 proc.
g) Muziejuose vykdomi edukaciniai užsiėmimai, vyksta istorijos, literatūros pamokos.
h) Rytų Azijos menų centras įsteigtas 2012 m. </t>
    </r>
    <r>
      <rPr>
        <sz val="8"/>
        <rFont val="Tahoma"/>
        <family val="2"/>
        <charset val="186"/>
      </rPr>
      <t xml:space="preserve">
</t>
    </r>
  </si>
  <si>
    <t>1.5.3.5</t>
  </si>
  <si>
    <t>Formuoti kultūros ir meno erdves po atviru dangumi</t>
  </si>
  <si>
    <t>a) Įkurti Vilniaus miesto skulptūrų parką;
b) Steigti kitus kultūros ir meno traukos centrus / erdves po atviru dangumi.</t>
  </si>
  <si>
    <t>Švietimo, kultūros ir sporto departamentas, Aplinkos ir energetikos departamentas</t>
  </si>
  <si>
    <t>Muziejuose vyko Muziejų naktis, projektas – „Kultūros naktis“, įvairaus kultūrinio pobūdžio renginiai.                                  Parengta teritorijos abipus baltojo tilto plėtros schema.</t>
  </si>
  <si>
    <t>1.5.3.6</t>
  </si>
  <si>
    <t>Atnaujinti bibliotekų infrastruktūrą ir kompiuterizuoti viešųjų bibliotekų sistemos bibliotekas</t>
  </si>
  <si>
    <t xml:space="preserve">a) Optimizuoti viešųjų bibliotekų tinklą;
b) Atnaujinti bibliotekų infrastruktūrą:
1) iki 2020 m. siekti renovuoti ir modernizuoti dalį savivaldybės viešųjų bibliotekų tinklui priklausančių bibliotekų: 2011–2013 m. rekonstruoti Vilniaus centrinės bibliotekos pastatą Žirmūnų g. 6 ir t. t.;
2) iki 2018 m. kompiuterizuoti visas veikiančias viešųjų bibliotekų sistemos bibliotekas.
c) Atnaujinti knygų, leidinių fondą.
</t>
  </si>
  <si>
    <t xml:space="preserve">Atnaujintas knygų, leidinių fondas  
</t>
  </si>
  <si>
    <t>1.5.4.</t>
  </si>
  <si>
    <t>UŽDAVINYS.  Gerinti kūno kultūros ir sporto infrastruktūrą, skatinti aktyvų laisvalaikį (Švietimo, kultūros ir sporto departamentas)</t>
  </si>
  <si>
    <t>1.5.4.1</t>
  </si>
  <si>
    <t>Sukurti kūno kultūros ir sporto infrastruktūros registrą</t>
  </si>
  <si>
    <t>Sukurti registrą.</t>
  </si>
  <si>
    <t>Tarybos sprendimu patvirtintos Vilniaus miesto infrastruktūros teritorijų schemos</t>
  </si>
  <si>
    <t>SĮ "Vilniaus planas" surinko visą informaciją apie Vilniaus miesto seniūnijose esančias sporto aikšteles, Tarybos sprendimu patvirtintos Vilniaus miesto infrastruktūros teritorijų schemos. Atsižvelgiant į Sporto skyriaus ir SĮ „Vilniaus planas“ turimą informaciją apie sporto objektus, patvirtintomis Vilniaus miesto savivaldybės sporto aikštelių ir aikštynų teritorijų preliminariomis ribų schemomis.E miesto departamentui nuo 2012 m. suformuota užduotis GIS sistemoje patalpinti Vilniaus miesto sporto infrastruktūros objektus, tačiau tai apsvarsčius "GIS" darbo grupės posėdyje, nuspręsta, kad dėl reikalingų didelių resursų sporto infrastruktūros objektų registras kol kas nebus sukurtas.</t>
  </si>
  <si>
    <t>6 programa</t>
  </si>
  <si>
    <t>1.5.4.2</t>
  </si>
  <si>
    <t>Įrengti viešą sporto ir aktyvaus poilsio trasą Neries pakrantėje: Vingio parkas – Verkių parkas</t>
  </si>
  <si>
    <t xml:space="preserve">Įrengti viešą sporto ir aktyvaus poilsio trasą, skirtą bėgikams, ėjikams, šiaurietiško vaikščiojimo ėjikams, dviratininkams, riedutininkams, slidininkams ir kitomis sporto šakomis besidomintiems miestiečiams. Numatoma:
a) Visas trasas sujungti į vientisą maršrutą;
b) Sukurti galimybę naudotis įvairaus ilgio trasomis bėgikams, šiaurietiško vaikščiojimo ėjikams, dviratininkams, slidininkams;
c) Įrengti apšvietimą, pastatyti informacinius stendus;
d) Sumontuoti laikmačių sistemą;
e) Įrengtas trasas pritaikyti sporto renginių ir aktyvaus laisvalaikio organizavimui.
</t>
  </si>
  <si>
    <t>Miesto plėtros departamentas, Aplinkos ir energetikos departamentas</t>
  </si>
  <si>
    <t>1. Parengta projektinė dokumentacija.             2. Parengta miesto dviračių transporto infrastruktūros plėtros programa iki 2020 metų</t>
  </si>
  <si>
    <t xml:space="preserve">1.Baigti rengti ir suderinti Vilniaus miesto viešos sporto ir aktyvaus laisvalaikio trasos projektiniai pasiūlymai.                                     2. Parengtas trasos įgyvendinimo I etapo Vileišio gatvėje techninis projektas. Rengiamas trasos įgyvendinimo II etapo nuo Šilo tilto iki Žaliojo tilto techninis projektas  </t>
  </si>
  <si>
    <t>1.5.4.3</t>
  </si>
  <si>
    <t>Plėsti ir atnaujinti sporto mokyklų sporto bazes</t>
  </si>
  <si>
    <t>a) Vilniaus sporto mokyklos „Tauras“ statyba;
b) Vilniaus krepšinio mokyklos Birželio 23-osios g. renovacija;
c) Antrosios sporto salės Skroblų g. 3 renovacija/statyba.</t>
  </si>
  <si>
    <t>Pastatytas "Tauras" sporto mokyklos antros sporto salės pastatas. Renovuota Vilniaus krepšinio mokyklos sporto salė. Parengtas Vilniaus krepšinio mokyklos antros sporto salės detalus planas</t>
  </si>
  <si>
    <t xml:space="preserve">a) 2012 m. rugsėjo mėn. pastatytas "Tauras" sporto mokyklos antros sporto salės pastatas ir įrengtas pastato vidus b) 2011 m. renovuota Vilniaus krepšinio mokyklos sporto salė, kurioje padengtas naujas parketas c) parengtas Vilniaus krepšinio mokyklos antros sporto salės detalus planas, kuris bus teikiamas artimiausiu metu tvirtinti Tarybai. </t>
  </si>
  <si>
    <t>1.5.4.4</t>
  </si>
  <si>
    <t>Plėsti, atnaujinti ir pritaikyti visuomenės reikmėms bendrojo lavinimo mokyklų sporto bazes</t>
  </si>
  <si>
    <t>a) Vilniaus Užupio gimnazijos šaudyklos renovacija;
b) Įrengti teniso aikšteles „Žemynos“ gimnazijos teritorijoje;
c) Pagal poreikį plėsti ir atnaujinti sporto aikštynus prie bendrojo lavinimo mokyklų.</t>
  </si>
  <si>
    <t>Aplinkos ir energetikos departamentas</t>
  </si>
  <si>
    <t>Vykdoma Užupio gimnazijos šaudyklos renovacija. Įrengtas Viršuliškių vidurinės mokyklos sporto aikštynas, Vilniaus  J. Basanavičiaus progimnazijos sporto aikštelės. Vilniaus G. Vilties mokyklos sporto aikštynas,  Vilniaus Fabijoniškių vid. mokyklos futbolo aikštė.</t>
  </si>
  <si>
    <t>a) Vykdoma Užupio gimnazijos šaudyklos renovacija, planuojama, kad ji pilnai bus baigta 2014 m. b) neskirus lėšų, teniso aikštelės prie "Žemynos" gimnazijos nebuvo įrengtos c) 2012 m. įrengti: Viršuliškių vid. mokyklos sporto aikštynas, Vilniaus J. Basanavičiaus progimnazijos sporto aikštelės, Vilniaus G. Vilties mokyklos sporto aikštynas (dalinai),  Vilniaus Fabijoniškių vid. mokyklos futbolo aikštė ir Vilniaus Cetro vid. mokyklos aikštynas</t>
  </si>
  <si>
    <t>1.5.4.5</t>
  </si>
  <si>
    <t>Optimizuoti sporto mokyklų sistemos veiklą</t>
  </si>
  <si>
    <t>a) Reorganizuoti Vilniaus miesto sporto mokyklas;
b) Įkurti Vilniaus sportininkų ugdymo centrą (Kauno g. 43);
c) Užtikrinti sporto specialistų nuolatinį tobulėjimą ir profesinių žinių įgijimą.</t>
  </si>
  <si>
    <t xml:space="preserve"> Parengta galimybių studija dėl Vilniaus miesto sporto mokyklų reorganizacijos. Sporto specialistai dalyvavo mokymuose, seminaruose</t>
  </si>
  <si>
    <t>a) 2013 m. gruodžio mėn. Savivaldybės taryba pritarė sutikimui reorganizuoti Vilniaus miesto sporto mokyklas, reorganizaciją planuojama įvykdyti iki 2014 m. rugsėjo mėn. b) įvykdžius sporto mokyklų reorganizaciją Kauno g. 43 planuojama įkurti Vilniaus miesto sporto centrą c) sporto specialistai dalyvavo mokymuose, seminaruose.</t>
  </si>
  <si>
    <t>1.5.4.6</t>
  </si>
  <si>
    <t>Skatinti privataus sektoriaus iniciatyvas bei tarpinstitucinį bendradarbiavimą atnaujinant sporto objektus ir pritaikant juos neįgaliesiems</t>
  </si>
  <si>
    <t xml:space="preserve">Pritraukti privačių investuotojų bei valstybės lėšas šiems objektams atnaujinti:
a) „Žalgirio“ stadiono rekonstrukcija;
b) „Vingio“ stadionas;
c) VPU stadionas;
d) Šeškinės stadionas;
e) VRM šaudykla;
f) Lengvosios atletikos maniežas ir kt.
</t>
  </si>
  <si>
    <t>Ekonomikos ir investicijų departamentas</t>
  </si>
  <si>
    <t>2012 m. pradėti vykdyti "Žalgirio"stadiono projektavimo ir statybos darbų pirkimas konkurencinio dialogo būdu.</t>
  </si>
  <si>
    <t>a)  2012 m. pradėti vykdyti "Žalgirio"stadiono projektavimo ir statybos darbų pirkimas konkurencinio dialogo būdu. Vilniuje ketinama pastatyti ketvirtos UEFA kategorijos reikalavimus atitinkantį 10 tūkst. vietų futbolo stadioną. 15 m. laikotarpyje Savivaldybė planuoja išsimokėti. Kiti sporto infrastruktūros objektai Vilniaus mieste, nesant finansavimo, nebuvo atnaujinti.</t>
  </si>
  <si>
    <t>1.5.4.7</t>
  </si>
  <si>
    <t>Inicijuoti modernių sporto ir pramogų centrų visai šeimai įkūrimą</t>
  </si>
  <si>
    <t xml:space="preserve">a) Pritraukti privačių investuotojų lėšų Sporto komplekso Kaukysos g. 18 statybai [2010–2020 m.];
b) Pritraukti privačių investuotojų lėšų stadiono, sporto aikštyno ir maniežo Jamonto parke įrengimui [2010–2020 m.];
c) Pritraukti privačių investuotojų lėšų paplūdimio tinklinio aikštyno prie Baltojo tilto įrengimui [2010–2015 m.];
d) Pastatyti Futbolo akademijos kompleksą Karklų g.;
e) Renovuoti „Lazdynų laisvalaikio centrą“ arba pastatyti naują sporto kompleksą.
</t>
  </si>
  <si>
    <t>Parengta objektų išdėstymo Vilniaus mieste schema; projektiniai siūlymai ir dokumentai.</t>
  </si>
  <si>
    <t xml:space="preserve">a) nesant finansavimo, sporto kompleksas Kaukysos g. 18 nebuvo pradėtas įgyvendinti b) pradėtas rengti detalus projektas dėl Jamonto parko rekonstrukcijos ir futbolo aikštės jame įrengimo c) tinklinio aikštelės prie Baltojo tilto Tarybos sprendimu išnuomotos VšĮ tinklinio klubui "Auksma" d) parengtas techninis projektas futbolo aikštynų komplekso Karklų g. 35 N. Vilnioje ir gautas statybos leidimas, tačiau nesant finansavimo projektas nepradėtas įgyvendinti e) 2012 m. pradėtas rengti techninio projektas dėl Lazdynų baseino renovacijos (statybos). projektą planuojama įgyvendinti Vyriausybei skirus lėšų. b) Buvo rengiamas apie 37 ha teritorijos Baltupio g. detaliusis planas sporto aikštynui;  e)Parengtos naujo Lazdynų vandens sporto centro projektavimo konkurso sąlygos, kartu su EID parengtas investicinis projektas. </t>
  </si>
  <si>
    <t>1.5.4.8</t>
  </si>
  <si>
    <t>Skatinti naujus sveikatinimo, aktyvaus laisvalaikio praleidimo būdus</t>
  </si>
  <si>
    <t xml:space="preserve">a) Kūno kultūros ir sporto renginių inicijavimas;
b) Naujų sveikatinimo, aktyvaus laisvalaikio praleidimo būdų skatinimas (šiaurietiškas vaikščiojimas su lazdomis, disko golfas ir pan.);
c) Visuomenei skirtų aviacijos sporto renginių skatinimas ir rėmimas.
</t>
  </si>
  <si>
    <t>Įrengta Šiaurietiško vaikščiojimo trąsa Karoliniškių mikrorajono "Pasakų parke"</t>
  </si>
  <si>
    <t xml:space="preserve"> VšĮ "Sveikas miestas" kartu su Sporto skyriumi organizavo daug tradicinių ir naujų sporto, sveikatingumo renginių Vilniaus mieste. </t>
  </si>
  <si>
    <t>Skaityti 1.5.1.3 veiksmo rezultato aprašymą</t>
  </si>
  <si>
    <t>Skaityti 1.5.1.2 veiksmo rezultato aprašymą</t>
  </si>
  <si>
    <t>Skaityti 1.5.2.1 veiksmo rezultato aprašymą</t>
  </si>
  <si>
    <t>Skaityti 1.5.2.2 veiksmo rezultato aprašymą</t>
  </si>
  <si>
    <t>Skaityti 1.5.3.5 veiksmo rezultato aprašymą</t>
  </si>
  <si>
    <t>Bibliotekų tinklo optimizavimas, parengti dviejų bibliotekų - Šeškinėje ir Lazdynuose priešprojektiniai siūlymai.</t>
  </si>
  <si>
    <t xml:space="preserve">2015 m. Kultūros rėmimo programų projektų konkursas nebuvo vykdomas, tačiau išskirtinės, inovatyvios, miestui reikšmingos kultūrinės iniciatyvos buvo remtos. </t>
  </si>
  <si>
    <r>
      <rPr>
        <sz val="8"/>
        <rFont val="Tahoma"/>
        <family val="2"/>
        <charset val="186"/>
      </rPr>
      <t>a) uždaryta Dvarčionių biblioteka, neatitikusi šiuolaikinei bibliotekai keliamų reikalavimų;</t>
    </r>
    <r>
      <rPr>
        <sz val="8"/>
        <color indexed="10"/>
        <rFont val="Tahoma"/>
        <family val="2"/>
        <charset val="186"/>
      </rPr>
      <t xml:space="preserve">
</t>
    </r>
    <r>
      <rPr>
        <sz val="8"/>
        <rFont val="Tahoma"/>
        <family val="2"/>
        <charset val="186"/>
      </rPr>
      <t xml:space="preserve">1) iki 2020 m. siekti renovuoti ir modernizuoti dalį  savivaldybės viešųjų bibliotekų tinklui priklausančių bibliotekų; 2) visos veikiančios Vilniaus miesto savivaldybės bibliotekos yra kompiuterizuotos                        </t>
    </r>
    <r>
      <rPr>
        <sz val="8"/>
        <color indexed="10"/>
        <rFont val="Tahoma"/>
        <family val="2"/>
        <charset val="186"/>
      </rPr>
      <t xml:space="preserve">
</t>
    </r>
    <r>
      <rPr>
        <sz val="8"/>
        <rFont val="Tahoma"/>
        <family val="2"/>
        <charset val="186"/>
      </rPr>
      <t xml:space="preserve">c) leidinių fondai komplektuojami ir atnaujinami kasmet.
</t>
    </r>
    <r>
      <rPr>
        <sz val="8"/>
        <color indexed="10"/>
        <rFont val="Tahoma"/>
        <family val="2"/>
        <charset val="186"/>
      </rPr>
      <t xml:space="preserve">
</t>
    </r>
  </si>
  <si>
    <t>PATVIRTINTA</t>
  </si>
  <si>
    <t xml:space="preserve">Vilniaus miesto savivaldybės tarybos </t>
  </si>
  <si>
    <t>2016 m. spalio 12  d.</t>
  </si>
  <si>
    <t>sprendimu Nr. 1-668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</si>
</sst>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9">
    <font>
      <sz val="11"/>
      <color theme="1"/>
      <name val="Calibri"/>
      <family val="2"/>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8"/>
      <name val="Tahoma"/>
      <family val="2"/>
      <charset val="186"/>
    </font>
    <font>
      <b/>
      <sz val="8"/>
      <name val="Tahoma"/>
      <family val="2"/>
      <charset val="186"/>
    </font>
    <font>
      <b/>
      <i/>
      <sz val="8"/>
      <name val="Tahoma"/>
      <family val="2"/>
      <charset val="186"/>
    </font>
    <font>
      <b/>
      <sz val="10"/>
      <name val="Tahoma"/>
      <family val="2"/>
      <charset val="186"/>
    </font>
    <font>
      <sz val="10"/>
      <name val="Tahoma"/>
      <family val="2"/>
      <charset val="186"/>
    </font>
    <font>
      <i/>
      <sz val="8"/>
      <name val="Tahoma"/>
      <family val="2"/>
      <charset val="186"/>
    </font>
    <font>
      <sz val="11"/>
      <color indexed="8"/>
      <name val="Calibri"/>
      <family val="2"/>
      <charset val="186"/>
    </font>
    <font>
      <sz val="10"/>
      <name val="Arial"/>
      <family val="2"/>
      <charset val="186"/>
    </font>
    <font>
      <sz val="11"/>
      <name val="Calibri"/>
      <family val="2"/>
      <charset val="186"/>
    </font>
    <font>
      <sz val="8"/>
      <name val="Times New Roman"/>
      <family val="1"/>
      <charset val="186"/>
    </font>
    <font>
      <sz val="8"/>
      <name val="Arial"/>
      <family val="2"/>
      <charset val="186"/>
    </font>
    <font>
      <sz val="8"/>
      <color rgb="FFFF0000"/>
      <name val="Tahoma"/>
      <family val="2"/>
      <charset val="186"/>
    </font>
    <font>
      <b/>
      <sz val="9"/>
      <color indexed="81"/>
      <name val="Tahoma"/>
      <family val="2"/>
      <charset val="186"/>
    </font>
    <font>
      <sz val="9"/>
      <color indexed="81"/>
      <name val="Tahoma"/>
      <family val="2"/>
      <charset val="186"/>
    </font>
    <font>
      <b/>
      <sz val="10"/>
      <color theme="1"/>
      <name val="Tahoma"/>
      <family val="2"/>
      <charset val="186"/>
    </font>
    <font>
      <sz val="8"/>
      <color theme="1"/>
      <name val="Tahoma"/>
      <family val="2"/>
      <charset val="186"/>
    </font>
    <font>
      <sz val="10"/>
      <color theme="1"/>
      <name val="Tahoma"/>
      <family val="2"/>
      <charset val="186"/>
    </font>
    <font>
      <b/>
      <sz val="8"/>
      <color theme="1"/>
      <name val="Tahoma"/>
      <family val="2"/>
      <charset val="186"/>
    </font>
    <font>
      <b/>
      <sz val="10"/>
      <color indexed="30"/>
      <name val="Tahoma"/>
      <family val="2"/>
      <charset val="186"/>
    </font>
    <font>
      <sz val="8"/>
      <color rgb="FF000000"/>
      <name val="Tahoma"/>
      <family val="2"/>
      <charset val="186"/>
    </font>
    <font>
      <b/>
      <sz val="8"/>
      <color rgb="FFFF0000"/>
      <name val="Tahoma"/>
      <family val="2"/>
      <charset val="186"/>
    </font>
    <font>
      <b/>
      <sz val="8"/>
      <color rgb="FFC00000"/>
      <name val="Tahoma"/>
      <family val="2"/>
      <charset val="186"/>
    </font>
    <font>
      <sz val="10"/>
      <name val="Times New Roman"/>
      <family val="1"/>
      <charset val="186"/>
    </font>
    <font>
      <b/>
      <sz val="11"/>
      <name val="Tahoma"/>
      <family val="2"/>
      <charset val="186"/>
    </font>
    <font>
      <sz val="11"/>
      <color theme="1"/>
      <name val="Tahoma"/>
      <family val="2"/>
      <charset val="186"/>
    </font>
    <font>
      <sz val="9"/>
      <color rgb="FF000000"/>
      <name val="Tahoma"/>
      <family val="2"/>
      <charset val="186"/>
    </font>
    <font>
      <sz val="9"/>
      <color rgb="FF0D0D0D"/>
      <name val="Tahoma"/>
      <family val="2"/>
      <charset val="186"/>
    </font>
    <font>
      <sz val="8"/>
      <color theme="1"/>
      <name val="Times New Roman"/>
      <family val="1"/>
      <charset val="186"/>
    </font>
    <font>
      <sz val="8"/>
      <color rgb="FFFF0000"/>
      <name val="Times New Roman"/>
      <family val="1"/>
      <charset val="186"/>
    </font>
    <font>
      <sz val="8"/>
      <name val="Arial"/>
      <family val="2"/>
      <charset val="186"/>
    </font>
    <font>
      <b/>
      <sz val="11"/>
      <color theme="1"/>
      <name val="Calibri"/>
      <family val="2"/>
      <scheme val="minor"/>
    </font>
    <font>
      <sz val="9"/>
      <name val="Tahoma"/>
      <family val="2"/>
      <charset val="186"/>
    </font>
    <font>
      <sz val="11"/>
      <color indexed="20"/>
      <name val="Calibri"/>
      <family val="2"/>
      <charset val="186"/>
    </font>
    <font>
      <sz val="11"/>
      <color indexed="60"/>
      <name val="Calibri"/>
      <family val="2"/>
      <charset val="186"/>
    </font>
    <font>
      <sz val="11"/>
      <color indexed="62"/>
      <name val="Calibri"/>
      <family val="2"/>
      <charset val="186"/>
    </font>
    <font>
      <b/>
      <sz val="11"/>
      <color indexed="52"/>
      <name val="Calibri"/>
      <family val="2"/>
      <charset val="186"/>
    </font>
    <font>
      <sz val="11"/>
      <color indexed="52"/>
      <name val="Calibri"/>
      <family val="2"/>
      <charset val="186"/>
    </font>
    <font>
      <b/>
      <sz val="11"/>
      <color indexed="9"/>
      <name val="Calibri"/>
      <family val="2"/>
      <charset val="186"/>
    </font>
    <font>
      <sz val="11"/>
      <color indexed="9"/>
      <name val="Calibri"/>
      <family val="2"/>
      <charset val="186"/>
    </font>
    <font>
      <sz val="8"/>
      <color theme="1"/>
      <name val="Tahoma"/>
      <family val="2"/>
    </font>
    <font>
      <sz val="10"/>
      <name val="Arial"/>
      <family val="2"/>
    </font>
    <font>
      <b/>
      <sz val="12"/>
      <name val="Tahoma"/>
      <family val="2"/>
      <charset val="186"/>
    </font>
    <font>
      <sz val="12"/>
      <name val="Tahoma"/>
      <family val="2"/>
      <charset val="186"/>
    </font>
    <font>
      <sz val="12"/>
      <name val="Times New Roman"/>
      <family val="1"/>
      <charset val="186"/>
    </font>
    <font>
      <sz val="12"/>
      <name val="Arial"/>
      <family val="2"/>
      <charset val="186"/>
    </font>
    <font>
      <strike/>
      <sz val="8"/>
      <color theme="1"/>
      <name val="Tahoma"/>
      <family val="2"/>
      <charset val="186"/>
    </font>
    <font>
      <sz val="28"/>
      <color theme="1"/>
      <name val="Calibri"/>
      <family val="2"/>
      <scheme val="minor"/>
    </font>
    <font>
      <b/>
      <sz val="24"/>
      <color theme="1"/>
      <name val="Calibri"/>
      <family val="2"/>
      <scheme val="minor"/>
    </font>
    <font>
      <b/>
      <sz val="16"/>
      <color theme="1"/>
      <name val="Calibri"/>
      <family val="2"/>
      <scheme val="minor"/>
    </font>
    <font>
      <b/>
      <sz val="22"/>
      <color theme="1"/>
      <name val="Calibri"/>
      <family val="2"/>
      <scheme val="minor"/>
    </font>
    <font>
      <b/>
      <sz val="18"/>
      <color theme="1"/>
      <name val="Tahoma"/>
      <family val="2"/>
    </font>
    <font>
      <b/>
      <sz val="20"/>
      <color theme="1"/>
      <name val="Tahoma"/>
      <family val="2"/>
    </font>
    <font>
      <b/>
      <sz val="24"/>
      <color theme="1"/>
      <name val="Tahoma"/>
      <family val="2"/>
    </font>
    <font>
      <b/>
      <sz val="28"/>
      <color theme="1"/>
      <name val="Tahoma"/>
      <family val="2"/>
    </font>
    <font>
      <b/>
      <sz val="28"/>
      <color theme="1"/>
      <name val="Calibri"/>
      <family val="2"/>
      <scheme val="minor"/>
    </font>
    <font>
      <b/>
      <sz val="11"/>
      <color rgb="FF000000"/>
      <name val="Times New Roman"/>
      <family val="1"/>
    </font>
    <font>
      <sz val="8"/>
      <color rgb="FF000000"/>
      <name val="Tahoma"/>
      <family val="2"/>
    </font>
    <font>
      <b/>
      <sz val="10"/>
      <color theme="1"/>
      <name val="Tahoma"/>
      <family val="2"/>
    </font>
    <font>
      <b/>
      <sz val="20"/>
      <name val="Arial"/>
      <family val="2"/>
    </font>
    <font>
      <sz val="8"/>
      <name val="Tahoma"/>
      <family val="2"/>
      <charset val="1"/>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8"/>
      <color rgb="FF000000"/>
      <name val="Tahoma"/>
      <family val="2"/>
      <charset val="1"/>
    </font>
    <font>
      <sz val="10"/>
      <name val="Arial"/>
      <family val="2"/>
      <charset val="186"/>
    </font>
    <font>
      <u/>
      <sz val="8"/>
      <color theme="1"/>
      <name val="Tahoma"/>
      <family val="2"/>
      <charset val="186"/>
    </font>
    <font>
      <sz val="10"/>
      <color theme="1"/>
      <name val="Calibri"/>
      <family val="2"/>
      <scheme val="minor"/>
    </font>
    <font>
      <b/>
      <sz val="12"/>
      <color indexed="8"/>
      <name val="Tahoma"/>
      <family val="2"/>
      <charset val="186"/>
    </font>
    <font>
      <sz val="12"/>
      <color theme="1"/>
      <name val="Calibri"/>
      <family val="2"/>
      <scheme val="minor"/>
    </font>
    <font>
      <sz val="12"/>
      <color theme="1"/>
      <name val="Tahoma"/>
      <family val="2"/>
      <charset val="186"/>
    </font>
    <font>
      <sz val="8"/>
      <color theme="1"/>
      <name val="Calibri"/>
      <family val="2"/>
      <scheme val="minor"/>
    </font>
    <font>
      <b/>
      <sz val="8"/>
      <color theme="1"/>
      <name val="Calibri"/>
      <family val="2"/>
      <scheme val="minor"/>
    </font>
    <font>
      <b/>
      <sz val="10"/>
      <color rgb="FF000000"/>
      <name val="Tahoma"/>
      <family val="2"/>
      <charset val="186"/>
    </font>
    <font>
      <sz val="10"/>
      <name val="TimesLT"/>
      <charset val="186"/>
    </font>
    <font>
      <u/>
      <sz val="11.1"/>
      <color indexed="12"/>
      <name val="TimesLT"/>
      <charset val="186"/>
    </font>
    <font>
      <u/>
      <sz val="11.1"/>
      <color indexed="36"/>
      <name val="TimesLT"/>
      <charset val="186"/>
    </font>
    <font>
      <i/>
      <sz val="8"/>
      <color theme="1"/>
      <name val="Tahoma"/>
      <family val="2"/>
      <charset val="186"/>
    </font>
    <font>
      <b/>
      <sz val="9"/>
      <name val="Tahoma"/>
      <family val="2"/>
      <charset val="186"/>
    </font>
    <font>
      <b/>
      <i/>
      <sz val="8"/>
      <color rgb="FF000000"/>
      <name val="Tahoma"/>
      <family val="2"/>
      <charset val="186"/>
    </font>
    <font>
      <sz val="10"/>
      <color rgb="FF000000"/>
      <name val="Tahoma"/>
      <family val="2"/>
      <charset val="186"/>
    </font>
    <font>
      <sz val="9"/>
      <color theme="1"/>
      <name val="Tahoma"/>
      <family val="2"/>
      <charset val="186"/>
    </font>
    <font>
      <i/>
      <sz val="9"/>
      <name val="Tahoma"/>
      <family val="2"/>
      <charset val="186"/>
    </font>
    <font>
      <i/>
      <sz val="9"/>
      <color theme="1"/>
      <name val="Tahoma"/>
      <family val="2"/>
      <charset val="186"/>
    </font>
    <font>
      <sz val="9"/>
      <color indexed="8"/>
      <name val="Tahoma"/>
      <family val="2"/>
      <charset val="186"/>
    </font>
    <font>
      <sz val="8"/>
      <color rgb="FF0D0D0D"/>
      <name val="Tahoma"/>
      <family val="2"/>
      <charset val="186"/>
    </font>
    <font>
      <b/>
      <sz val="11"/>
      <name val="Calibri"/>
      <family val="2"/>
      <charset val="186"/>
    </font>
    <font>
      <sz val="8"/>
      <color indexed="10"/>
      <name val="Tahoma"/>
      <family val="2"/>
      <charset val="186"/>
    </font>
    <font>
      <u/>
      <sz val="11"/>
      <color indexed="12"/>
      <name val="Calibri"/>
      <family val="2"/>
      <charset val="186"/>
    </font>
  </fonts>
  <fills count="5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rgb="FFFFFF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diagonal/>
    </border>
  </borders>
  <cellStyleXfs count="89">
    <xf numFmtId="0" fontId="0" fillId="0" borderId="0"/>
    <xf numFmtId="0" fontId="4" fillId="0" borderId="0"/>
    <xf numFmtId="0" fontId="11" fillId="0" borderId="0"/>
    <xf numFmtId="0" fontId="3" fillId="0" borderId="0"/>
    <xf numFmtId="0" fontId="12"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43" fillId="15"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22" borderId="0" applyNumberFormat="0" applyBorder="0" applyAlignment="0" applyProtection="0"/>
    <xf numFmtId="0" fontId="37" fillId="6" borderId="0" applyNumberFormat="0" applyBorder="0" applyAlignment="0" applyProtection="0"/>
    <xf numFmtId="0" fontId="40" fillId="23" borderId="13" applyNumberFormat="0" applyAlignment="0" applyProtection="0"/>
    <xf numFmtId="0" fontId="42" fillId="24" borderId="14" applyNumberFormat="0" applyAlignment="0" applyProtection="0"/>
    <xf numFmtId="0" fontId="39" fillId="10" borderId="13" applyNumberFormat="0" applyAlignment="0" applyProtection="0"/>
    <xf numFmtId="0" fontId="41" fillId="0" borderId="15" applyNumberFormat="0" applyFill="0" applyAlignment="0" applyProtection="0"/>
    <xf numFmtId="0" fontId="38" fillId="25" borderId="0" applyNumberFormat="0" applyBorder="0" applyAlignment="0" applyProtection="0"/>
    <xf numFmtId="0" fontId="11" fillId="26" borderId="16" applyNumberFormat="0" applyFont="0" applyAlignment="0" applyProtection="0"/>
    <xf numFmtId="0" fontId="3" fillId="0" borderId="0"/>
    <xf numFmtId="0" fontId="45" fillId="0" borderId="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6" borderId="0" applyNumberFormat="0" applyBorder="0" applyAlignment="0" applyProtection="0"/>
    <xf numFmtId="0" fontId="43" fillId="37"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3" fillId="44" borderId="0" applyNumberFormat="0" applyBorder="0" applyAlignment="0" applyProtection="0"/>
    <xf numFmtId="0" fontId="37" fillId="28" borderId="0" applyNumberFormat="0" applyBorder="0" applyAlignment="0" applyProtection="0"/>
    <xf numFmtId="0" fontId="40" fillId="45" borderId="13" applyNumberFormat="0" applyAlignment="0" applyProtection="0"/>
    <xf numFmtId="0" fontId="42" fillId="46" borderId="14" applyNumberFormat="0" applyAlignment="0" applyProtection="0"/>
    <xf numFmtId="0" fontId="65" fillId="0" borderId="0" applyNumberFormat="0" applyFill="0" applyBorder="0" applyAlignment="0" applyProtection="0"/>
    <xf numFmtId="0" fontId="66" fillId="29" borderId="0" applyNumberFormat="0" applyBorder="0" applyAlignment="0" applyProtection="0"/>
    <xf numFmtId="0" fontId="67" fillId="0" borderId="17" applyNumberFormat="0" applyFill="0" applyAlignment="0" applyProtection="0"/>
    <xf numFmtId="0" fontId="68" fillId="0" borderId="18" applyNumberFormat="0" applyFill="0" applyAlignment="0" applyProtection="0"/>
    <xf numFmtId="0" fontId="69" fillId="0" borderId="19" applyNumberFormat="0" applyFill="0" applyAlignment="0" applyProtection="0"/>
    <xf numFmtId="0" fontId="69" fillId="0" borderId="0" applyNumberFormat="0" applyFill="0" applyBorder="0" applyAlignment="0" applyProtection="0"/>
    <xf numFmtId="0" fontId="39" fillId="32" borderId="13" applyNumberFormat="0" applyAlignment="0" applyProtection="0"/>
    <xf numFmtId="0" fontId="41" fillId="0" borderId="15" applyNumberFormat="0" applyFill="0" applyAlignment="0" applyProtection="0"/>
    <xf numFmtId="0" fontId="38" fillId="47" borderId="0" applyNumberFormat="0" applyBorder="0" applyAlignment="0" applyProtection="0"/>
    <xf numFmtId="0" fontId="3" fillId="48" borderId="16" applyNumberFormat="0" applyAlignment="0" applyProtection="0"/>
    <xf numFmtId="0" fontId="70" fillId="45" borderId="9" applyNumberFormat="0" applyAlignment="0" applyProtection="0"/>
    <xf numFmtId="0" fontId="71" fillId="0" borderId="0" applyNumberFormat="0" applyFill="0" applyBorder="0" applyAlignment="0" applyProtection="0"/>
    <xf numFmtId="0" fontId="72" fillId="0" borderId="20" applyNumberFormat="0" applyFill="0" applyAlignment="0" applyProtection="0"/>
    <xf numFmtId="0" fontId="73" fillId="0" borderId="0" applyNumberFormat="0" applyFill="0" applyBorder="0" applyAlignment="0" applyProtection="0"/>
    <xf numFmtId="0" fontId="75" fillId="0" borderId="0"/>
    <xf numFmtId="0" fontId="3" fillId="0" borderId="0"/>
    <xf numFmtId="0" fontId="2" fillId="0" borderId="0"/>
    <xf numFmtId="0" fontId="66" fillId="7" borderId="0" applyNumberFormat="0" applyBorder="0" applyAlignment="0" applyProtection="0"/>
    <xf numFmtId="0" fontId="70" fillId="23" borderId="9" applyNumberFormat="0" applyAlignment="0" applyProtection="0"/>
    <xf numFmtId="0" fontId="84" fillId="0" borderId="0"/>
    <xf numFmtId="0" fontId="86"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1" fillId="0" borderId="0"/>
    <xf numFmtId="0" fontId="98" fillId="0" borderId="0" applyNumberFormat="0" applyFill="0" applyBorder="0" applyAlignment="0" applyProtection="0">
      <alignment vertical="top"/>
      <protection locked="0"/>
    </xf>
  </cellStyleXfs>
  <cellXfs count="765">
    <xf numFmtId="0" fontId="0" fillId="0" borderId="0" xfId="0"/>
    <xf numFmtId="0" fontId="3" fillId="0" borderId="0" xfId="0" applyFont="1"/>
    <xf numFmtId="0" fontId="4" fillId="0" borderId="0" xfId="0" applyFont="1"/>
    <xf numFmtId="49" fontId="5" fillId="0" borderId="3" xfId="1" applyNumberFormat="1" applyFont="1" applyFill="1" applyBorder="1" applyAlignment="1">
      <alignment horizontal="center" vertical="center" wrapText="1"/>
    </xf>
    <xf numFmtId="0" fontId="5" fillId="0" borderId="3" xfId="1" applyFont="1" applyFill="1" applyBorder="1" applyAlignment="1" applyProtection="1">
      <alignment horizontal="center" vertical="center" wrapText="1"/>
      <protection locked="0"/>
    </xf>
    <xf numFmtId="0" fontId="8" fillId="0" borderId="0" xfId="0" applyFont="1" applyFill="1" applyBorder="1" applyAlignment="1">
      <alignment horizontal="center"/>
    </xf>
    <xf numFmtId="0" fontId="9" fillId="0" borderId="0" xfId="0" applyFont="1" applyFill="1" applyBorder="1"/>
    <xf numFmtId="0" fontId="9" fillId="0" borderId="0" xfId="0" applyFont="1" applyFill="1" applyBorder="1" applyAlignment="1">
      <alignment horizontal="center"/>
    </xf>
    <xf numFmtId="0" fontId="9" fillId="0" borderId="0" xfId="0" applyFont="1" applyFill="1" applyBorder="1" applyAlignment="1">
      <alignment horizontal="left"/>
    </xf>
    <xf numFmtId="0" fontId="9" fillId="0" borderId="0" xfId="0" applyFont="1" applyFill="1" applyProtection="1">
      <protection locked="0"/>
    </xf>
    <xf numFmtId="0" fontId="8" fillId="0" borderId="0" xfId="0" applyFont="1" applyFill="1" applyBorder="1"/>
    <xf numFmtId="0" fontId="8" fillId="0" borderId="0" xfId="0" applyFont="1" applyFill="1" applyBorder="1" applyAlignment="1">
      <alignment horizontal="left"/>
    </xf>
    <xf numFmtId="0" fontId="8" fillId="0" borderId="0" xfId="0" applyFont="1" applyFill="1" applyProtection="1">
      <protection locked="0"/>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1" xfId="0" applyNumberFormat="1" applyFont="1" applyFill="1" applyBorder="1" applyAlignment="1" applyProtection="1">
      <alignment vertical="top" wrapText="1"/>
      <protection locked="0"/>
    </xf>
    <xf numFmtId="164" fontId="5" fillId="0" borderId="1" xfId="0" applyNumberFormat="1" applyFont="1" applyFill="1" applyBorder="1" applyAlignment="1" applyProtection="1">
      <alignment horizontal="center" vertical="top" wrapText="1"/>
      <protection locked="0"/>
    </xf>
    <xf numFmtId="0" fontId="5"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vertical="top" wrapText="1"/>
      <protection locked="0"/>
    </xf>
    <xf numFmtId="164" fontId="5" fillId="0" borderId="1" xfId="0" applyNumberFormat="1" applyFont="1" applyFill="1" applyBorder="1" applyAlignment="1" applyProtection="1">
      <alignment horizontal="center" vertical="top"/>
      <protection locked="0"/>
    </xf>
    <xf numFmtId="0" fontId="5" fillId="0" borderId="4" xfId="0" applyFont="1" applyFill="1" applyBorder="1" applyAlignment="1" applyProtection="1">
      <alignment horizontal="left" vertical="top" wrapText="1"/>
    </xf>
    <xf numFmtId="0" fontId="5" fillId="0" borderId="5" xfId="0" applyFont="1" applyFill="1" applyBorder="1" applyAlignment="1">
      <alignment horizontal="center"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8" fillId="0" borderId="6" xfId="0" applyFont="1" applyFill="1" applyBorder="1" applyAlignment="1">
      <alignment horizontal="center"/>
    </xf>
    <xf numFmtId="0" fontId="8" fillId="0" borderId="6" xfId="0" applyFont="1" applyFill="1" applyBorder="1"/>
    <xf numFmtId="0" fontId="8" fillId="0" borderId="6" xfId="0" applyFont="1" applyFill="1" applyBorder="1" applyAlignment="1">
      <alignment horizontal="left"/>
    </xf>
    <xf numFmtId="0" fontId="5" fillId="0" borderId="0" xfId="0" applyFont="1" applyFill="1" applyBorder="1" applyAlignment="1">
      <alignment horizontal="center" vertical="top" wrapText="1"/>
    </xf>
    <xf numFmtId="49" fontId="5" fillId="0" borderId="3" xfId="1" applyNumberFormat="1" applyFont="1" applyFill="1" applyBorder="1" applyAlignment="1" applyProtection="1">
      <alignment horizontal="center" vertical="center" wrapText="1"/>
    </xf>
    <xf numFmtId="0" fontId="8" fillId="0" borderId="6" xfId="0" applyFont="1" applyFill="1" applyBorder="1" applyProtection="1">
      <protection locked="0"/>
    </xf>
    <xf numFmtId="0" fontId="5" fillId="0" borderId="1" xfId="0" applyFont="1" applyFill="1" applyBorder="1" applyAlignment="1" applyProtection="1">
      <alignment horizontal="left" vertical="top" wrapText="1"/>
    </xf>
    <xf numFmtId="0" fontId="5" fillId="0" borderId="1" xfId="0" applyFont="1" applyFill="1" applyBorder="1" applyAlignment="1" applyProtection="1">
      <alignment vertical="top"/>
      <protection locked="0"/>
    </xf>
    <xf numFmtId="164" fontId="5" fillId="0" borderId="0" xfId="0" applyNumberFormat="1" applyFont="1" applyFill="1" applyBorder="1" applyAlignment="1" applyProtection="1">
      <alignment horizontal="center" vertical="top" wrapText="1"/>
      <protection locked="0"/>
    </xf>
    <xf numFmtId="164" fontId="6" fillId="0" borderId="0" xfId="0" applyNumberFormat="1" applyFont="1" applyFill="1" applyAlignment="1" applyProtection="1">
      <alignment horizontal="center"/>
      <protection locked="0"/>
    </xf>
    <xf numFmtId="0" fontId="10" fillId="0" borderId="1" xfId="0" applyFont="1" applyBorder="1" applyAlignment="1">
      <alignment vertical="top" wrapText="1"/>
    </xf>
    <xf numFmtId="164" fontId="5" fillId="0" borderId="2" xfId="0" applyNumberFormat="1" applyFont="1" applyFill="1" applyBorder="1" applyAlignment="1" applyProtection="1">
      <alignment horizontal="center" vertical="top"/>
      <protection locked="0"/>
    </xf>
    <xf numFmtId="0" fontId="9" fillId="0" borderId="1" xfId="0" applyFont="1" applyBorder="1" applyProtection="1">
      <protection locked="0"/>
    </xf>
    <xf numFmtId="0" fontId="5" fillId="0" borderId="3" xfId="1" applyFont="1" applyFill="1" applyBorder="1" applyAlignment="1">
      <alignment horizontal="center" vertical="center" wrapText="1"/>
    </xf>
    <xf numFmtId="0" fontId="9" fillId="0" borderId="0" xfId="2" applyFont="1" applyFill="1" applyProtection="1">
      <protection locked="0"/>
    </xf>
    <xf numFmtId="0" fontId="8" fillId="0" borderId="0" xfId="2" applyFont="1" applyFill="1" applyBorder="1" applyAlignment="1">
      <alignment horizontal="center"/>
    </xf>
    <xf numFmtId="0" fontId="8" fillId="0" borderId="0" xfId="2" applyFont="1" applyFill="1" applyBorder="1"/>
    <xf numFmtId="0" fontId="9" fillId="0" borderId="0" xfId="2" applyFont="1" applyFill="1" applyBorder="1"/>
    <xf numFmtId="0" fontId="9" fillId="0" borderId="0" xfId="2" applyFont="1" applyFill="1" applyBorder="1" applyAlignment="1">
      <alignment horizontal="center"/>
    </xf>
    <xf numFmtId="0" fontId="9" fillId="0" borderId="0" xfId="2" applyFont="1" applyFill="1" applyBorder="1" applyAlignment="1">
      <alignment horizontal="left"/>
    </xf>
    <xf numFmtId="0" fontId="8" fillId="0" borderId="0" xfId="2" applyFont="1" applyFill="1" applyBorder="1" applyAlignment="1">
      <alignment horizontal="left"/>
    </xf>
    <xf numFmtId="0" fontId="8" fillId="0" borderId="0" xfId="2" applyFont="1" applyFill="1" applyProtection="1">
      <protection locked="0"/>
    </xf>
    <xf numFmtId="0" fontId="5" fillId="0" borderId="1" xfId="2" applyFont="1" applyFill="1" applyBorder="1" applyAlignment="1">
      <alignment horizontal="center" vertical="top" wrapText="1"/>
    </xf>
    <xf numFmtId="0" fontId="5" fillId="0" borderId="1" xfId="2" applyFont="1" applyFill="1" applyBorder="1" applyAlignment="1">
      <alignment horizontal="left" vertical="top" wrapText="1"/>
    </xf>
    <xf numFmtId="49" fontId="5" fillId="0" borderId="1" xfId="2" applyNumberFormat="1" applyFont="1" applyFill="1" applyBorder="1" applyAlignment="1" applyProtection="1">
      <alignment vertical="top" wrapText="1"/>
      <protection locked="0"/>
    </xf>
    <xf numFmtId="0" fontId="5" fillId="0" borderId="1" xfId="2" applyFont="1" applyFill="1" applyBorder="1" applyAlignment="1" applyProtection="1">
      <alignment vertical="top" wrapText="1"/>
      <protection locked="0"/>
    </xf>
    <xf numFmtId="164" fontId="5" fillId="0" borderId="1" xfId="2" applyNumberFormat="1" applyFont="1" applyFill="1" applyBorder="1" applyAlignment="1" applyProtection="1">
      <alignment horizontal="center" vertical="top"/>
      <protection locked="0"/>
    </xf>
    <xf numFmtId="0" fontId="5" fillId="0" borderId="1" xfId="0" applyFont="1" applyFill="1" applyBorder="1" applyAlignment="1">
      <alignment vertical="top" wrapText="1" shrinkToFit="1"/>
    </xf>
    <xf numFmtId="0" fontId="5" fillId="0" borderId="1" xfId="0" applyNumberFormat="1" applyFont="1" applyFill="1" applyBorder="1" applyAlignment="1">
      <alignment vertical="top" wrapText="1" shrinkToFit="1"/>
    </xf>
    <xf numFmtId="0" fontId="5" fillId="0" borderId="5" xfId="2" applyFont="1" applyFill="1" applyBorder="1" applyAlignment="1">
      <alignment horizontal="center" vertical="top" wrapText="1"/>
    </xf>
    <xf numFmtId="0" fontId="5" fillId="0" borderId="5" xfId="2" applyFont="1" applyFill="1" applyBorder="1" applyAlignment="1">
      <alignment horizontal="left" vertical="top" wrapText="1"/>
    </xf>
    <xf numFmtId="0" fontId="5" fillId="0" borderId="0" xfId="2" applyFont="1" applyFill="1" applyBorder="1" applyAlignment="1">
      <alignment horizontal="left" vertical="top" wrapText="1"/>
    </xf>
    <xf numFmtId="0" fontId="9" fillId="0" borderId="0" xfId="2" applyFont="1" applyFill="1" applyBorder="1" applyProtection="1">
      <protection locked="0"/>
    </xf>
    <xf numFmtId="0" fontId="9" fillId="0" borderId="0" xfId="2" applyFont="1" applyFill="1" applyBorder="1" applyAlignment="1" applyProtection="1">
      <alignment vertical="top"/>
      <protection locked="0"/>
    </xf>
    <xf numFmtId="0" fontId="5" fillId="0" borderId="0" xfId="2" applyFont="1" applyFill="1" applyBorder="1" applyAlignment="1">
      <alignment horizontal="center" vertical="top" wrapText="1"/>
    </xf>
    <xf numFmtId="0" fontId="9" fillId="0" borderId="0" xfId="2" applyFont="1" applyProtection="1">
      <protection locked="0"/>
    </xf>
    <xf numFmtId="0" fontId="9" fillId="0" borderId="0" xfId="2" applyFont="1" applyAlignment="1" applyProtection="1">
      <alignment vertical="top"/>
      <protection locked="0"/>
    </xf>
    <xf numFmtId="0" fontId="8" fillId="0" borderId="6" xfId="2" applyFont="1" applyFill="1" applyBorder="1" applyAlignment="1">
      <alignment horizontal="center"/>
    </xf>
    <xf numFmtId="0" fontId="8" fillId="0" borderId="6" xfId="2" applyFont="1" applyBorder="1"/>
    <xf numFmtId="0" fontId="8" fillId="0" borderId="6" xfId="2" applyFont="1" applyBorder="1" applyAlignment="1">
      <alignment horizontal="center"/>
    </xf>
    <xf numFmtId="0" fontId="8" fillId="0" borderId="6" xfId="2" applyFont="1" applyBorder="1" applyAlignment="1">
      <alignment horizontal="left"/>
    </xf>
    <xf numFmtId="0" fontId="8" fillId="0" borderId="0" xfId="2" applyFont="1" applyBorder="1" applyAlignment="1">
      <alignment horizontal="left"/>
    </xf>
    <xf numFmtId="0" fontId="8" fillId="0" borderId="0" xfId="2" applyFont="1" applyProtection="1">
      <protection locked="0"/>
    </xf>
    <xf numFmtId="0" fontId="8" fillId="0" borderId="0" xfId="2" applyFont="1" applyAlignment="1" applyProtection="1">
      <alignment vertical="top"/>
      <protection locked="0"/>
    </xf>
    <xf numFmtId="0" fontId="5" fillId="0" borderId="1" xfId="0" applyFont="1" applyBorder="1" applyAlignment="1" applyProtection="1">
      <alignment vertical="top" wrapText="1"/>
      <protection locked="0"/>
    </xf>
    <xf numFmtId="0" fontId="5" fillId="0" borderId="0" xfId="2" applyFont="1" applyBorder="1" applyAlignment="1" applyProtection="1">
      <alignment vertical="top" wrapText="1"/>
      <protection locked="0"/>
    </xf>
    <xf numFmtId="49" fontId="5" fillId="0" borderId="0" xfId="2" applyNumberFormat="1" applyFont="1" applyBorder="1" applyAlignment="1" applyProtection="1">
      <alignment vertical="top" wrapText="1"/>
      <protection locked="0"/>
    </xf>
    <xf numFmtId="0" fontId="13" fillId="0" borderId="0" xfId="2" applyFont="1" applyFill="1" applyBorder="1"/>
    <xf numFmtId="0" fontId="13" fillId="0" borderId="0" xfId="2" applyFont="1" applyFill="1" applyBorder="1" applyProtection="1">
      <protection locked="0"/>
    </xf>
    <xf numFmtId="0" fontId="12" fillId="0" borderId="0" xfId="0" applyFont="1"/>
    <xf numFmtId="0" fontId="14" fillId="0" borderId="0" xfId="0" applyFont="1"/>
    <xf numFmtId="0" fontId="15" fillId="0" borderId="0" xfId="0" applyFont="1"/>
    <xf numFmtId="0" fontId="5" fillId="0" borderId="0" xfId="0" applyFont="1" applyFill="1" applyBorder="1" applyAlignment="1">
      <alignment vertical="top" wrapText="1"/>
    </xf>
    <xf numFmtId="0" fontId="5" fillId="0" borderId="0" xfId="0" applyFont="1" applyBorder="1" applyAlignment="1">
      <alignment vertical="top"/>
    </xf>
    <xf numFmtId="0" fontId="5" fillId="0" borderId="0" xfId="0" applyFont="1" applyBorder="1" applyAlignment="1">
      <alignment vertical="top" wrapText="1"/>
    </xf>
    <xf numFmtId="0" fontId="13" fillId="0" borderId="0" xfId="2" applyFont="1" applyBorder="1"/>
    <xf numFmtId="0" fontId="12" fillId="0" borderId="0" xfId="0" applyFont="1" applyBorder="1"/>
    <xf numFmtId="0" fontId="12" fillId="0" borderId="0" xfId="0" applyFont="1" applyBorder="1" applyProtection="1">
      <protection locked="0"/>
    </xf>
    <xf numFmtId="0" fontId="12" fillId="0" borderId="0" xfId="0" applyFont="1" applyBorder="1" applyAlignment="1"/>
    <xf numFmtId="0" fontId="5" fillId="2" borderId="1" xfId="0" applyFont="1" applyFill="1" applyBorder="1" applyAlignment="1" applyProtection="1">
      <alignment vertical="top"/>
      <protection locked="0"/>
    </xf>
    <xf numFmtId="0" fontId="9" fillId="0" borderId="0" xfId="0" applyFont="1" applyBorder="1" applyProtection="1">
      <protection locked="0"/>
    </xf>
    <xf numFmtId="0" fontId="5" fillId="0" borderId="1" xfId="0" applyFont="1" applyFill="1" applyBorder="1" applyAlignment="1" applyProtection="1">
      <alignment horizontal="center" vertical="top" wrapText="1"/>
      <protection locked="0"/>
    </xf>
    <xf numFmtId="0" fontId="5" fillId="0" borderId="1" xfId="0" applyNumberFormat="1" applyFont="1" applyFill="1" applyBorder="1" applyAlignment="1" applyProtection="1">
      <alignment horizontal="left" vertical="top" wrapText="1"/>
      <protection locked="0"/>
    </xf>
    <xf numFmtId="1" fontId="5" fillId="0" borderId="1" xfId="0" applyNumberFormat="1" applyFont="1" applyFill="1" applyBorder="1" applyAlignment="1">
      <alignment horizontal="center" vertical="top" wrapText="1"/>
    </xf>
    <xf numFmtId="0" fontId="5" fillId="0" borderId="2" xfId="0" applyFont="1" applyFill="1" applyBorder="1" applyAlignment="1" applyProtection="1">
      <alignment horizontal="center" vertical="top" wrapText="1"/>
      <protection locked="0"/>
    </xf>
    <xf numFmtId="0" fontId="5"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8" fillId="0" borderId="0" xfId="3" applyFont="1" applyFill="1" applyBorder="1" applyAlignment="1">
      <alignment horizontal="center"/>
    </xf>
    <xf numFmtId="0" fontId="8" fillId="0" borderId="0" xfId="3" applyFont="1" applyFill="1" applyBorder="1"/>
    <xf numFmtId="0" fontId="9" fillId="0" borderId="0" xfId="3" applyFont="1" applyFill="1" applyBorder="1"/>
    <xf numFmtId="0" fontId="9" fillId="0" borderId="0" xfId="3" applyFont="1" applyFill="1" applyBorder="1" applyAlignment="1">
      <alignment horizontal="center"/>
    </xf>
    <xf numFmtId="0" fontId="9" fillId="0" borderId="0" xfId="3" applyFont="1" applyFill="1" applyBorder="1" applyAlignment="1">
      <alignment horizontal="left"/>
    </xf>
    <xf numFmtId="0" fontId="9" fillId="0" borderId="0" xfId="3" applyFont="1" applyFill="1" applyProtection="1">
      <protection locked="0"/>
    </xf>
    <xf numFmtId="0" fontId="8" fillId="0" borderId="6" xfId="3" applyFont="1" applyFill="1" applyBorder="1" applyAlignment="1">
      <alignment horizontal="center"/>
    </xf>
    <xf numFmtId="0" fontId="8" fillId="0" borderId="6" xfId="3" applyFont="1" applyFill="1" applyBorder="1"/>
    <xf numFmtId="0" fontId="8" fillId="0" borderId="6" xfId="3" applyFont="1" applyFill="1" applyBorder="1" applyAlignment="1">
      <alignment horizontal="left"/>
    </xf>
    <xf numFmtId="0" fontId="19" fillId="0" borderId="6" xfId="3" applyFont="1" applyFill="1" applyBorder="1" applyAlignment="1">
      <alignment horizontal="left"/>
    </xf>
    <xf numFmtId="0" fontId="8" fillId="0" borderId="6" xfId="3" applyFont="1" applyFill="1" applyBorder="1" applyProtection="1">
      <protection locked="0"/>
    </xf>
    <xf numFmtId="0" fontId="8" fillId="0" borderId="0" xfId="3" applyFont="1" applyFill="1" applyProtection="1">
      <protection locked="0"/>
    </xf>
    <xf numFmtId="0" fontId="20" fillId="0" borderId="1" xfId="3" applyFont="1" applyFill="1" applyBorder="1" applyAlignment="1">
      <alignment horizontal="center" vertical="top" wrapText="1"/>
    </xf>
    <xf numFmtId="0" fontId="20" fillId="0" borderId="1" xfId="3" applyFont="1" applyFill="1" applyBorder="1" applyAlignment="1">
      <alignment horizontal="left" vertical="top" wrapText="1"/>
    </xf>
    <xf numFmtId="0" fontId="20" fillId="0" borderId="1" xfId="3" applyFont="1" applyFill="1" applyBorder="1" applyAlignment="1" applyProtection="1">
      <alignment horizontal="center" vertical="top" wrapText="1"/>
      <protection locked="0"/>
    </xf>
    <xf numFmtId="0" fontId="20" fillId="0" borderId="1" xfId="3" applyFont="1" applyFill="1" applyBorder="1" applyAlignment="1" applyProtection="1">
      <alignment horizontal="left" vertical="top" wrapText="1"/>
      <protection locked="0"/>
    </xf>
    <xf numFmtId="164" fontId="20" fillId="0" borderId="1" xfId="3" applyNumberFormat="1" applyFont="1" applyFill="1" applyBorder="1" applyAlignment="1" applyProtection="1">
      <alignment horizontal="center" vertical="top" wrapText="1"/>
      <protection locked="0"/>
    </xf>
    <xf numFmtId="0" fontId="20" fillId="0" borderId="1" xfId="3" applyFont="1" applyFill="1" applyBorder="1" applyAlignment="1" applyProtection="1">
      <alignment vertical="top" wrapText="1"/>
      <protection locked="0"/>
    </xf>
    <xf numFmtId="164" fontId="20" fillId="0" borderId="1" xfId="3" applyNumberFormat="1" applyFont="1" applyFill="1" applyBorder="1" applyAlignment="1" applyProtection="1">
      <alignment horizontal="center" vertical="top"/>
      <protection locked="0"/>
    </xf>
    <xf numFmtId="0" fontId="20" fillId="0" borderId="1" xfId="3" applyFont="1" applyFill="1" applyBorder="1" applyAlignment="1" applyProtection="1">
      <alignment horizontal="left" vertical="top" wrapText="1"/>
    </xf>
    <xf numFmtId="0" fontId="20" fillId="0" borderId="1" xfId="3" applyFont="1" applyFill="1" applyBorder="1" applyAlignment="1">
      <alignment vertical="top" wrapText="1"/>
    </xf>
    <xf numFmtId="0" fontId="5" fillId="0" borderId="1" xfId="3" applyFont="1" applyFill="1" applyBorder="1" applyAlignment="1">
      <alignment vertical="top" wrapText="1"/>
    </xf>
    <xf numFmtId="164" fontId="5" fillId="0" borderId="1" xfId="3" applyNumberFormat="1" applyFont="1" applyFill="1" applyBorder="1" applyAlignment="1" applyProtection="1">
      <alignment horizontal="center" vertical="top"/>
      <protection locked="0"/>
    </xf>
    <xf numFmtId="0" fontId="5" fillId="0" borderId="1" xfId="3" applyFont="1" applyFill="1" applyBorder="1" applyAlignment="1" applyProtection="1">
      <alignment vertical="top" wrapText="1"/>
      <protection locked="0"/>
    </xf>
    <xf numFmtId="0" fontId="20" fillId="0" borderId="0" xfId="3" applyFont="1" applyFill="1" applyBorder="1" applyAlignment="1">
      <alignment horizontal="left" vertical="top" wrapText="1"/>
    </xf>
    <xf numFmtId="0" fontId="21" fillId="0" borderId="0" xfId="3" applyFont="1" applyFill="1" applyBorder="1" applyProtection="1">
      <protection locked="0"/>
    </xf>
    <xf numFmtId="0" fontId="19" fillId="0" borderId="6" xfId="3" applyFont="1" applyFill="1" applyBorder="1" applyAlignment="1">
      <alignment horizontal="center"/>
    </xf>
    <xf numFmtId="0" fontId="19" fillId="0" borderId="6" xfId="3" applyFont="1" applyFill="1" applyBorder="1"/>
    <xf numFmtId="0" fontId="19" fillId="0" borderId="0" xfId="3" applyFont="1" applyFill="1" applyBorder="1" applyAlignment="1">
      <alignment horizontal="left"/>
    </xf>
    <xf numFmtId="0" fontId="19" fillId="0" borderId="0" xfId="3" applyFont="1" applyFill="1" applyProtection="1">
      <protection locked="0"/>
    </xf>
    <xf numFmtId="164" fontId="22" fillId="0" borderId="0" xfId="3" applyNumberFormat="1" applyFont="1" applyFill="1" applyAlignment="1" applyProtection="1">
      <alignment horizontal="center"/>
      <protection locked="0"/>
    </xf>
    <xf numFmtId="0" fontId="23" fillId="0" borderId="0" xfId="3" applyFont="1" applyFill="1" applyProtection="1">
      <protection locked="0"/>
    </xf>
    <xf numFmtId="0" fontId="16" fillId="0" borderId="1" xfId="3" applyFont="1" applyFill="1" applyBorder="1" applyAlignment="1">
      <alignment horizontal="left" vertical="top" wrapText="1"/>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xf>
    <xf numFmtId="0" fontId="8" fillId="0" borderId="0" xfId="0" applyFont="1" applyProtection="1">
      <protection locked="0"/>
    </xf>
    <xf numFmtId="165" fontId="5" fillId="0" borderId="1" xfId="0" applyNumberFormat="1" applyFont="1" applyFill="1" applyBorder="1" applyAlignment="1" applyProtection="1">
      <alignment horizontal="center" vertical="top"/>
      <protection locked="0"/>
    </xf>
    <xf numFmtId="0" fontId="5" fillId="0" borderId="1" xfId="0" applyFont="1" applyBorder="1" applyAlignment="1" applyProtection="1">
      <alignment vertical="top"/>
      <protection locked="0"/>
    </xf>
    <xf numFmtId="0" fontId="24" fillId="0" borderId="1" xfId="0" applyFont="1" applyBorder="1" applyAlignment="1">
      <alignment vertical="top" wrapText="1"/>
    </xf>
    <xf numFmtId="164" fontId="6" fillId="0" borderId="3" xfId="0" applyNumberFormat="1" applyFont="1" applyFill="1" applyBorder="1" applyAlignment="1" applyProtection="1">
      <alignment horizontal="center" vertical="top"/>
      <protection locked="0"/>
    </xf>
    <xf numFmtId="0" fontId="5" fillId="0" borderId="2" xfId="0" applyFont="1" applyFill="1" applyBorder="1" applyAlignment="1" applyProtection="1">
      <alignment horizontal="left" vertical="top" wrapText="1"/>
      <protection locked="0"/>
    </xf>
    <xf numFmtId="0" fontId="9" fillId="0" borderId="0" xfId="0" applyFont="1" applyBorder="1" applyAlignment="1">
      <alignment horizontal="center"/>
    </xf>
    <xf numFmtId="0" fontId="9" fillId="0" borderId="0" xfId="0" applyFont="1" applyBorder="1" applyAlignment="1">
      <alignment horizontal="left"/>
    </xf>
    <xf numFmtId="0" fontId="9" fillId="0" borderId="0" xfId="0" applyFont="1" applyProtection="1">
      <protection locked="0"/>
    </xf>
    <xf numFmtId="0" fontId="8" fillId="0" borderId="6" xfId="0" applyFont="1" applyBorder="1"/>
    <xf numFmtId="0" fontId="8" fillId="0" borderId="6" xfId="0" applyFont="1" applyBorder="1" applyAlignment="1">
      <alignment horizontal="center"/>
    </xf>
    <xf numFmtId="0" fontId="8" fillId="0" borderId="6" xfId="0" applyFont="1" applyBorder="1" applyAlignment="1">
      <alignment horizontal="left"/>
    </xf>
    <xf numFmtId="0" fontId="8" fillId="0" borderId="6" xfId="0" applyFont="1" applyBorder="1" applyProtection="1">
      <protection locked="0"/>
    </xf>
    <xf numFmtId="0" fontId="5" fillId="0" borderId="1" xfId="0" applyFont="1" applyBorder="1" applyAlignment="1" applyProtection="1">
      <alignment horizontal="left" vertical="top" wrapText="1"/>
      <protection locked="0"/>
    </xf>
    <xf numFmtId="164" fontId="5" fillId="0" borderId="1" xfId="0" applyNumberFormat="1" applyFont="1" applyBorder="1" applyAlignment="1" applyProtection="1">
      <alignment horizontal="center" vertical="top"/>
      <protection locked="0"/>
    </xf>
    <xf numFmtId="164" fontId="8" fillId="0" borderId="0" xfId="0" applyNumberFormat="1" applyFont="1" applyAlignment="1" applyProtection="1">
      <alignment horizontal="center"/>
      <protection locked="0"/>
    </xf>
    <xf numFmtId="0" fontId="5" fillId="0" borderId="3"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0" xfId="0" applyFont="1" applyFill="1" applyBorder="1" applyAlignment="1">
      <alignment horizontal="center" vertical="top" wrapText="1"/>
    </xf>
    <xf numFmtId="0" fontId="9" fillId="3" borderId="0" xfId="0" applyFont="1" applyFill="1" applyBorder="1" applyProtection="1">
      <protection locked="0"/>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0" fontId="5" fillId="0" borderId="8" xfId="0" applyFont="1" applyFill="1" applyBorder="1" applyAlignment="1" applyProtection="1">
      <alignment horizontal="left" vertical="top" wrapText="1"/>
    </xf>
    <xf numFmtId="0" fontId="5" fillId="0" borderId="1" xfId="3" applyFont="1" applyFill="1" applyBorder="1" applyAlignment="1">
      <alignment horizontal="center" vertical="top" wrapText="1"/>
    </xf>
    <xf numFmtId="0" fontId="5" fillId="0" borderId="2" xfId="0" applyFont="1" applyBorder="1" applyAlignment="1" applyProtection="1">
      <alignment horizontal="left" vertical="top" wrapText="1"/>
      <protection locked="0"/>
    </xf>
    <xf numFmtId="0" fontId="5" fillId="0" borderId="1" xfId="3" applyFont="1" applyFill="1" applyBorder="1" applyAlignment="1" applyProtection="1">
      <alignment horizontal="left" vertical="top" wrapText="1"/>
      <protection locked="0"/>
    </xf>
    <xf numFmtId="164" fontId="5" fillId="0" borderId="1" xfId="3" applyNumberFormat="1" applyFont="1" applyFill="1" applyBorder="1" applyAlignment="1" applyProtection="1">
      <alignment horizontal="center" vertical="top" wrapText="1"/>
      <protection locked="0"/>
    </xf>
    <xf numFmtId="0" fontId="5" fillId="0" borderId="1" xfId="3" applyNumberFormat="1" applyFont="1" applyFill="1" applyBorder="1" applyAlignment="1" applyProtection="1">
      <alignment horizontal="left" vertical="top" wrapText="1"/>
      <protection locked="0"/>
    </xf>
    <xf numFmtId="164" fontId="5" fillId="0" borderId="1" xfId="0" applyNumberFormat="1" applyFont="1" applyFill="1" applyBorder="1" applyAlignment="1" applyProtection="1">
      <alignment horizontal="center"/>
      <protection locked="0"/>
    </xf>
    <xf numFmtId="0" fontId="5" fillId="0" borderId="3" xfId="3" applyFont="1" applyFill="1" applyBorder="1" applyAlignment="1" applyProtection="1">
      <alignment horizontal="left" vertical="top" wrapText="1"/>
      <protection locked="0"/>
    </xf>
    <xf numFmtId="0" fontId="5" fillId="0" borderId="3" xfId="3" applyNumberFormat="1" applyFont="1" applyFill="1" applyBorder="1" applyAlignment="1" applyProtection="1">
      <alignment horizontal="left" vertical="top" wrapText="1"/>
      <protection locked="0"/>
    </xf>
    <xf numFmtId="0" fontId="5" fillId="0" borderId="10" xfId="3" applyNumberFormat="1" applyFont="1" applyFill="1" applyBorder="1" applyAlignment="1" applyProtection="1">
      <alignment horizontal="left" vertical="top" wrapText="1"/>
      <protection locked="0"/>
    </xf>
    <xf numFmtId="0" fontId="5" fillId="0" borderId="10" xfId="3" applyFont="1" applyFill="1" applyBorder="1" applyAlignment="1" applyProtection="1">
      <alignment horizontal="left" vertical="top" wrapText="1"/>
      <protection locked="0"/>
    </xf>
    <xf numFmtId="0" fontId="5" fillId="0" borderId="1" xfId="3" applyFont="1" applyFill="1" applyBorder="1" applyAlignment="1">
      <alignment horizontal="left" vertical="top" wrapText="1"/>
    </xf>
    <xf numFmtId="0" fontId="5" fillId="0" borderId="1" xfId="1" applyFont="1" applyFill="1" applyBorder="1" applyAlignment="1" applyProtection="1">
      <alignment horizontal="center" vertical="center" wrapText="1"/>
      <protection locked="0"/>
    </xf>
    <xf numFmtId="0" fontId="5" fillId="0" borderId="3" xfId="1" applyFont="1" applyFill="1" applyBorder="1" applyAlignment="1">
      <alignment horizontal="center" vertical="center" wrapText="1"/>
    </xf>
    <xf numFmtId="0" fontId="5" fillId="0" borderId="1"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0" fillId="0" borderId="0" xfId="0" applyAlignment="1"/>
    <xf numFmtId="0" fontId="0" fillId="0" borderId="0" xfId="0" applyAlignment="1">
      <alignment wrapText="1"/>
    </xf>
    <xf numFmtId="165" fontId="5" fillId="0" borderId="2" xfId="0" applyNumberFormat="1" applyFont="1" applyFill="1" applyBorder="1" applyAlignment="1" applyProtection="1">
      <alignment horizontal="center" vertical="top"/>
      <protection locked="0"/>
    </xf>
    <xf numFmtId="164" fontId="5" fillId="0" borderId="2" xfId="3" applyNumberFormat="1" applyFont="1" applyFill="1" applyBorder="1" applyAlignment="1" applyProtection="1">
      <alignment horizontal="center" vertical="top"/>
      <protection locked="0"/>
    </xf>
    <xf numFmtId="0" fontId="0" fillId="0" borderId="0" xfId="0" applyBorder="1"/>
    <xf numFmtId="0" fontId="0" fillId="0" borderId="0" xfId="0" applyBorder="1" applyAlignment="1"/>
    <xf numFmtId="0" fontId="27" fillId="0" borderId="0" xfId="0" applyFont="1"/>
    <xf numFmtId="0" fontId="9" fillId="0" borderId="0" xfId="0" applyFont="1"/>
    <xf numFmtId="0" fontId="9" fillId="0" borderId="1" xfId="0" applyFont="1" applyFill="1" applyBorder="1" applyProtection="1">
      <protection locked="0"/>
    </xf>
    <xf numFmtId="0" fontId="29" fillId="0" borderId="0" xfId="0" applyFont="1"/>
    <xf numFmtId="0" fontId="28" fillId="0" borderId="0" xfId="0" applyFont="1" applyProtection="1"/>
    <xf numFmtId="0" fontId="30" fillId="0" borderId="1" xfId="0" applyFont="1" applyBorder="1" applyAlignment="1">
      <alignment vertical="top" wrapText="1"/>
    </xf>
    <xf numFmtId="0" fontId="9" fillId="0" borderId="0" xfId="0" applyFont="1" applyFill="1"/>
    <xf numFmtId="164" fontId="6" fillId="0" borderId="1" xfId="0" applyNumberFormat="1" applyFont="1" applyFill="1" applyBorder="1" applyAlignment="1" applyProtection="1">
      <alignment horizontal="center" vertical="top" wrapText="1"/>
      <protection locked="0"/>
    </xf>
    <xf numFmtId="0" fontId="5" fillId="0" borderId="0" xfId="0" applyFont="1"/>
    <xf numFmtId="0" fontId="6" fillId="0" borderId="0" xfId="0" applyFont="1" applyProtection="1">
      <protection locked="0"/>
    </xf>
    <xf numFmtId="164" fontId="5" fillId="0" borderId="3" xfId="0" applyNumberFormat="1" applyFont="1" applyFill="1" applyBorder="1" applyAlignment="1" applyProtection="1">
      <alignment horizontal="center" vertical="top"/>
      <protection locked="0"/>
    </xf>
    <xf numFmtId="164" fontId="5" fillId="0" borderId="0" xfId="0" applyNumberFormat="1" applyFont="1" applyAlignment="1" applyProtection="1">
      <alignment horizontal="center"/>
      <protection locked="0"/>
    </xf>
    <xf numFmtId="164" fontId="9" fillId="0" borderId="0" xfId="2" applyNumberFormat="1" applyFont="1" applyFill="1" applyAlignment="1" applyProtection="1">
      <alignment horizontal="center"/>
      <protection locked="0"/>
    </xf>
    <xf numFmtId="164" fontId="8" fillId="0" borderId="0" xfId="2" applyNumberFormat="1" applyFont="1" applyFill="1" applyAlignment="1" applyProtection="1">
      <alignment horizontal="center"/>
      <protection locked="0"/>
    </xf>
    <xf numFmtId="164" fontId="26" fillId="0" borderId="1" xfId="0" applyNumberFormat="1" applyFont="1" applyFill="1" applyBorder="1" applyAlignment="1" applyProtection="1">
      <alignment horizontal="center" vertical="top"/>
      <protection locked="0"/>
    </xf>
    <xf numFmtId="0" fontId="6" fillId="0" borderId="0" xfId="0" applyFont="1"/>
    <xf numFmtId="0" fontId="5" fillId="0" borderId="0" xfId="0" applyFont="1" applyFill="1" applyProtection="1">
      <protection locked="0"/>
    </xf>
    <xf numFmtId="0" fontId="5" fillId="0" borderId="0" xfId="0" applyFont="1" applyFill="1" applyBorder="1" applyProtection="1">
      <protection locked="0"/>
    </xf>
    <xf numFmtId="0" fontId="20" fillId="0" borderId="1" xfId="0" applyFont="1" applyBorder="1" applyAlignment="1">
      <alignment vertical="top" wrapText="1"/>
    </xf>
    <xf numFmtId="0" fontId="5" fillId="0" borderId="1" xfId="0" applyFont="1" applyFill="1" applyBorder="1"/>
    <xf numFmtId="0" fontId="32" fillId="0" borderId="0" xfId="0" applyFont="1" applyAlignment="1">
      <alignment vertical="center"/>
    </xf>
    <xf numFmtId="0" fontId="32" fillId="0" borderId="0" xfId="0" applyFont="1"/>
    <xf numFmtId="0" fontId="33" fillId="0" borderId="0" xfId="0" applyFont="1"/>
    <xf numFmtId="0" fontId="34" fillId="0" borderId="0" xfId="0" applyFont="1"/>
    <xf numFmtId="0" fontId="5" fillId="0" borderId="3" xfId="1" applyFont="1" applyFill="1" applyBorder="1" applyAlignment="1" applyProtection="1">
      <alignment horizontal="center" vertical="center" wrapText="1"/>
    </xf>
    <xf numFmtId="0" fontId="5" fillId="0" borderId="1" xfId="0" applyFont="1" applyBorder="1" applyAlignment="1">
      <alignment vertical="top" wrapText="1"/>
    </xf>
    <xf numFmtId="164" fontId="6" fillId="0" borderId="1" xfId="0" applyNumberFormat="1" applyFont="1" applyBorder="1"/>
    <xf numFmtId="164" fontId="5" fillId="0" borderId="1" xfId="0" applyNumberFormat="1" applyFont="1" applyBorder="1"/>
    <xf numFmtId="165" fontId="5" fillId="0" borderId="1" xfId="0" applyNumberFormat="1" applyFont="1" applyBorder="1"/>
    <xf numFmtId="0" fontId="22" fillId="0" borderId="0" xfId="0" applyFont="1"/>
    <xf numFmtId="164" fontId="22" fillId="0" borderId="1" xfId="0" applyNumberFormat="1" applyFont="1" applyBorder="1"/>
    <xf numFmtId="0" fontId="20" fillId="0" borderId="0" xfId="0" applyFont="1"/>
    <xf numFmtId="164" fontId="20" fillId="0" borderId="1" xfId="0" applyNumberFormat="1" applyFont="1" applyBorder="1"/>
    <xf numFmtId="164" fontId="0" fillId="0" borderId="1" xfId="0" applyNumberFormat="1" applyBorder="1"/>
    <xf numFmtId="0" fontId="6" fillId="0" borderId="0" xfId="3" applyFont="1" applyFill="1" applyBorder="1" applyAlignment="1" applyProtection="1">
      <alignment horizontal="left" vertical="center" wrapText="1"/>
      <protection locked="0"/>
    </xf>
    <xf numFmtId="164" fontId="35" fillId="0" borderId="1" xfId="0" applyNumberFormat="1" applyFont="1" applyBorder="1" applyAlignment="1">
      <alignment vertical="center"/>
    </xf>
    <xf numFmtId="0" fontId="5" fillId="0" borderId="0" xfId="2" applyFont="1" applyBorder="1" applyAlignment="1" applyProtection="1">
      <alignment vertical="center" wrapText="1"/>
      <protection locked="0"/>
    </xf>
    <xf numFmtId="164" fontId="6" fillId="0" borderId="1" xfId="0" applyNumberFormat="1" applyFont="1" applyBorder="1" applyAlignment="1">
      <alignment vertical="center"/>
    </xf>
    <xf numFmtId="164" fontId="5" fillId="0" borderId="2" xfId="2" applyNumberFormat="1" applyFont="1" applyBorder="1" applyAlignment="1" applyProtection="1">
      <alignment horizontal="center" vertical="center"/>
      <protection locked="0"/>
    </xf>
    <xf numFmtId="164" fontId="5" fillId="0" borderId="3" xfId="2" applyNumberFormat="1" applyFont="1" applyFill="1" applyBorder="1" applyAlignment="1" applyProtection="1">
      <alignment horizontal="center" vertical="top"/>
      <protection locked="0"/>
    </xf>
    <xf numFmtId="0" fontId="6" fillId="0" borderId="0" xfId="0" applyFont="1" applyBorder="1" applyAlignment="1">
      <alignment vertical="center"/>
    </xf>
    <xf numFmtId="0" fontId="22" fillId="0" borderId="0" xfId="0" applyFont="1" applyAlignment="1">
      <alignment vertical="center"/>
    </xf>
    <xf numFmtId="164" fontId="22" fillId="0" borderId="1" xfId="0" applyNumberFormat="1" applyFont="1" applyBorder="1" applyAlignment="1">
      <alignment vertical="center"/>
    </xf>
    <xf numFmtId="164" fontId="5" fillId="0" borderId="1" xfId="0" applyNumberFormat="1" applyFont="1" applyFill="1" applyBorder="1" applyProtection="1">
      <protection locked="0"/>
    </xf>
    <xf numFmtId="164" fontId="5" fillId="3" borderId="1" xfId="0" applyNumberFormat="1" applyFont="1" applyFill="1" applyBorder="1" applyAlignment="1" applyProtection="1">
      <alignment horizontal="center" vertical="top"/>
      <protection locked="0"/>
    </xf>
    <xf numFmtId="164" fontId="36" fillId="0" borderId="1" xfId="0" applyNumberFormat="1" applyFont="1" applyFill="1" applyBorder="1" applyAlignment="1" applyProtection="1">
      <alignment horizontal="center" vertical="top"/>
      <protection locked="0"/>
    </xf>
    <xf numFmtId="164" fontId="36" fillId="0" borderId="1" xfId="3" applyNumberFormat="1" applyFont="1" applyFill="1" applyBorder="1" applyAlignment="1" applyProtection="1">
      <alignment horizontal="center" vertical="top"/>
      <protection locked="0"/>
    </xf>
    <xf numFmtId="164" fontId="9" fillId="0" borderId="1" xfId="3" applyNumberFormat="1" applyFont="1" applyFill="1" applyBorder="1" applyAlignment="1" applyProtection="1">
      <alignment horizontal="center" vertical="top"/>
      <protection locked="0"/>
    </xf>
    <xf numFmtId="0" fontId="5" fillId="2" borderId="3"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protection locked="0"/>
    </xf>
    <xf numFmtId="0" fontId="9" fillId="2" borderId="0" xfId="0" applyFont="1" applyFill="1" applyBorder="1" applyAlignment="1">
      <alignment horizontal="left"/>
    </xf>
    <xf numFmtId="0" fontId="9" fillId="2" borderId="0" xfId="0" applyFont="1" applyFill="1" applyProtection="1">
      <protection locked="0"/>
    </xf>
    <xf numFmtId="0" fontId="8" fillId="2" borderId="6" xfId="0" applyFont="1" applyFill="1" applyBorder="1" applyAlignment="1">
      <alignment horizontal="left"/>
    </xf>
    <xf numFmtId="0" fontId="8" fillId="2" borderId="6" xfId="0" applyFont="1" applyFill="1" applyBorder="1" applyProtection="1">
      <protection locked="0"/>
    </xf>
    <xf numFmtId="0" fontId="8" fillId="2" borderId="0" xfId="0" applyFont="1" applyFill="1" applyProtection="1">
      <protection locked="0"/>
    </xf>
    <xf numFmtId="0" fontId="5" fillId="2" borderId="1" xfId="0" applyFont="1" applyFill="1" applyBorder="1" applyAlignment="1">
      <alignment horizontal="center" vertical="top" wrapText="1"/>
    </xf>
    <xf numFmtId="0" fontId="5" fillId="2" borderId="1" xfId="0" applyFont="1" applyFill="1" applyBorder="1" applyAlignment="1" applyProtection="1">
      <alignment vertical="top" wrapText="1"/>
      <protection locked="0"/>
    </xf>
    <xf numFmtId="164" fontId="5" fillId="2" borderId="1" xfId="0" applyNumberFormat="1" applyFont="1" applyFill="1" applyBorder="1" applyAlignment="1" applyProtection="1">
      <alignment horizontal="center" vertical="top" wrapText="1"/>
      <protection locked="0"/>
    </xf>
    <xf numFmtId="0" fontId="5" fillId="2" borderId="1" xfId="0" applyNumberFormat="1" applyFont="1" applyFill="1" applyBorder="1" applyAlignment="1" applyProtection="1">
      <alignment vertical="top" wrapText="1"/>
      <protection locked="0"/>
    </xf>
    <xf numFmtId="164" fontId="5" fillId="2" borderId="1" xfId="0" applyNumberFormat="1" applyFont="1" applyFill="1" applyBorder="1" applyAlignment="1" applyProtection="1">
      <alignment horizontal="center" vertical="top"/>
      <protection locked="0"/>
    </xf>
    <xf numFmtId="0" fontId="5" fillId="2" borderId="1" xfId="0" applyFont="1" applyFill="1" applyBorder="1" applyAlignment="1" applyProtection="1">
      <alignment horizontal="left" vertical="top" wrapText="1"/>
      <protection locked="0"/>
    </xf>
    <xf numFmtId="0" fontId="5" fillId="0" borderId="3" xfId="1" applyFont="1" applyFill="1" applyBorder="1" applyAlignment="1" applyProtection="1">
      <alignment horizontal="center" vertical="center" wrapText="1"/>
    </xf>
    <xf numFmtId="0" fontId="5" fillId="0" borderId="1" xfId="0" applyFont="1" applyFill="1" applyBorder="1" applyAlignment="1">
      <alignment vertical="top" wrapText="1"/>
    </xf>
    <xf numFmtId="0" fontId="5" fillId="0" borderId="7" xfId="0" applyFont="1" applyFill="1" applyBorder="1" applyAlignment="1" applyProtection="1">
      <alignment horizontal="left" vertical="top" wrapText="1"/>
      <protection locked="0"/>
    </xf>
    <xf numFmtId="164" fontId="5" fillId="0" borderId="7" xfId="0" applyNumberFormat="1" applyFont="1" applyFill="1" applyBorder="1" applyAlignment="1" applyProtection="1">
      <alignment horizontal="center" vertical="top" wrapText="1"/>
      <protection locked="0"/>
    </xf>
    <xf numFmtId="49" fontId="5" fillId="0" borderId="1" xfId="0" applyNumberFormat="1" applyFont="1" applyBorder="1" applyAlignment="1" applyProtection="1">
      <alignment vertical="top" wrapText="1"/>
      <protection locked="0"/>
    </xf>
    <xf numFmtId="164" fontId="5" fillId="0" borderId="1" xfId="0" applyNumberFormat="1" applyFont="1" applyBorder="1" applyAlignment="1" applyProtection="1">
      <alignment horizontal="center" vertical="top" wrapText="1"/>
      <protection locked="0"/>
    </xf>
    <xf numFmtId="49" fontId="5" fillId="0" borderId="1" xfId="0" applyNumberFormat="1" applyFont="1" applyBorder="1" applyAlignment="1" applyProtection="1">
      <alignment horizontal="left" vertical="top" wrapText="1"/>
      <protection locked="0"/>
    </xf>
    <xf numFmtId="164" fontId="6" fillId="0" borderId="0" xfId="0" applyNumberFormat="1" applyFont="1" applyAlignment="1" applyProtection="1">
      <alignment horizontal="center"/>
      <protection locked="0"/>
    </xf>
    <xf numFmtId="0" fontId="5" fillId="4" borderId="1" xfId="0" applyNumberFormat="1" applyFont="1" applyFill="1" applyBorder="1" applyAlignment="1" applyProtection="1">
      <alignment vertical="top" wrapText="1"/>
      <protection locked="0"/>
    </xf>
    <xf numFmtId="0" fontId="5" fillId="4" borderId="1" xfId="0" applyFont="1" applyFill="1" applyBorder="1" applyAlignment="1" applyProtection="1">
      <alignment horizontal="left" vertical="top" wrapText="1"/>
      <protection locked="0"/>
    </xf>
    <xf numFmtId="0" fontId="5" fillId="4" borderId="1" xfId="0" applyFont="1" applyFill="1" applyBorder="1" applyAlignment="1" applyProtection="1">
      <alignment vertical="top" wrapText="1"/>
      <protection locked="0"/>
    </xf>
    <xf numFmtId="164" fontId="5" fillId="4" borderId="1" xfId="0" applyNumberFormat="1" applyFont="1" applyFill="1" applyBorder="1" applyAlignment="1" applyProtection="1">
      <alignment horizontal="center" vertical="top"/>
      <protection locked="0"/>
    </xf>
    <xf numFmtId="164" fontId="5" fillId="4" borderId="1" xfId="0" applyNumberFormat="1" applyFont="1" applyFill="1" applyBorder="1" applyAlignment="1" applyProtection="1">
      <alignment horizontal="center" vertical="top" wrapText="1"/>
      <protection locked="0"/>
    </xf>
    <xf numFmtId="164" fontId="5" fillId="4" borderId="2" xfId="0" applyNumberFormat="1" applyFont="1" applyFill="1" applyBorder="1" applyAlignment="1" applyProtection="1">
      <alignment horizontal="center" vertical="top"/>
      <protection locked="0"/>
    </xf>
    <xf numFmtId="0" fontId="8" fillId="0" borderId="0" xfId="4" applyFont="1" applyFill="1" applyBorder="1" applyAlignment="1">
      <alignment horizontal="center"/>
    </xf>
    <xf numFmtId="0" fontId="9" fillId="0" borderId="0" xfId="4" applyFont="1" applyFill="1" applyBorder="1"/>
    <xf numFmtId="0" fontId="8" fillId="0" borderId="0" xfId="4" applyFont="1" applyFill="1" applyBorder="1"/>
    <xf numFmtId="0" fontId="5" fillId="0" borderId="1" xfId="4" applyFont="1" applyFill="1" applyBorder="1" applyAlignment="1">
      <alignment horizontal="center" vertical="top" wrapText="1"/>
    </xf>
    <xf numFmtId="0" fontId="5" fillId="0" borderId="1" xfId="4" applyFont="1" applyFill="1" applyBorder="1" applyAlignment="1">
      <alignment horizontal="left" vertical="top" wrapText="1"/>
    </xf>
    <xf numFmtId="0" fontId="8" fillId="0" borderId="6" xfId="4" applyFont="1" applyFill="1" applyBorder="1" applyAlignment="1">
      <alignment horizontal="center"/>
    </xf>
    <xf numFmtId="0" fontId="9" fillId="0" borderId="0" xfId="4" applyFont="1" applyBorder="1" applyAlignment="1">
      <alignment horizontal="center"/>
    </xf>
    <xf numFmtId="0" fontId="9" fillId="0" borderId="0" xfId="4" applyFont="1" applyBorder="1" applyAlignment="1">
      <alignment horizontal="left"/>
    </xf>
    <xf numFmtId="0" fontId="9" fillId="0" borderId="0" xfId="4" applyFont="1" applyProtection="1">
      <protection locked="0"/>
    </xf>
    <xf numFmtId="0" fontId="8" fillId="0" borderId="6" xfId="4" applyFont="1" applyBorder="1"/>
    <xf numFmtId="0" fontId="8" fillId="0" borderId="6" xfId="4" applyFont="1" applyBorder="1" applyAlignment="1">
      <alignment horizontal="center"/>
    </xf>
    <xf numFmtId="0" fontId="8" fillId="0" borderId="6" xfId="4" applyFont="1" applyBorder="1" applyAlignment="1">
      <alignment horizontal="left"/>
    </xf>
    <xf numFmtId="0" fontId="8" fillId="0" borderId="0" xfId="4" applyFont="1" applyProtection="1">
      <protection locked="0"/>
    </xf>
    <xf numFmtId="0" fontId="5" fillId="0" borderId="1" xfId="4" applyFont="1" applyBorder="1" applyAlignment="1" applyProtection="1">
      <alignment vertical="top" wrapText="1"/>
      <protection locked="0"/>
    </xf>
    <xf numFmtId="0" fontId="5" fillId="0" borderId="2" xfId="4" applyFont="1" applyBorder="1" applyAlignment="1" applyProtection="1">
      <alignment vertical="top" wrapText="1"/>
      <protection locked="0"/>
    </xf>
    <xf numFmtId="0" fontId="9" fillId="2" borderId="0" xfId="4" applyFont="1" applyFill="1" applyBorder="1" applyAlignment="1">
      <alignment horizontal="left"/>
    </xf>
    <xf numFmtId="0" fontId="9" fillId="2" borderId="0" xfId="4" applyFont="1" applyFill="1" applyProtection="1">
      <protection locked="0"/>
    </xf>
    <xf numFmtId="0" fontId="8" fillId="2" borderId="6" xfId="4" applyFont="1" applyFill="1" applyBorder="1" applyAlignment="1">
      <alignment horizontal="left"/>
    </xf>
    <xf numFmtId="0" fontId="8" fillId="2" borderId="6" xfId="4" applyFont="1" applyFill="1" applyBorder="1" applyProtection="1">
      <protection locked="0"/>
    </xf>
    <xf numFmtId="0" fontId="8" fillId="2" borderId="0" xfId="4" applyFont="1" applyFill="1" applyProtection="1">
      <protection locked="0"/>
    </xf>
    <xf numFmtId="0" fontId="5" fillId="2" borderId="1" xfId="4" applyFont="1" applyFill="1" applyBorder="1" applyAlignment="1">
      <alignment horizontal="center" vertical="top" wrapText="1"/>
    </xf>
    <xf numFmtId="164" fontId="5" fillId="2" borderId="1" xfId="4" applyNumberFormat="1" applyFont="1" applyFill="1" applyBorder="1" applyAlignment="1" applyProtection="1">
      <alignment horizontal="center" vertical="top" wrapText="1"/>
      <protection locked="0"/>
    </xf>
    <xf numFmtId="164" fontId="5" fillId="2" borderId="1" xfId="4" applyNumberFormat="1" applyFont="1" applyFill="1" applyBorder="1" applyAlignment="1" applyProtection="1">
      <alignment horizontal="center" vertical="top"/>
      <protection locked="0"/>
    </xf>
    <xf numFmtId="0" fontId="5" fillId="0" borderId="0" xfId="0" applyFont="1" applyFill="1" applyBorder="1" applyAlignment="1">
      <alignment horizontal="left" vertical="top" wrapText="1"/>
    </xf>
    <xf numFmtId="0" fontId="12" fillId="0" borderId="0" xfId="4"/>
    <xf numFmtId="0" fontId="5" fillId="0" borderId="3" xfId="36" applyFont="1" applyFill="1" applyBorder="1" applyAlignment="1" applyProtection="1">
      <alignment horizontal="center" vertical="center" wrapText="1"/>
      <protection locked="0"/>
    </xf>
    <xf numFmtId="0" fontId="9" fillId="0" borderId="0" xfId="4" applyFont="1" applyFill="1" applyBorder="1"/>
    <xf numFmtId="0" fontId="9" fillId="0" borderId="0" xfId="4" applyFont="1" applyFill="1" applyBorder="1" applyAlignment="1">
      <alignment horizontal="left"/>
    </xf>
    <xf numFmtId="0" fontId="9" fillId="0" borderId="0" xfId="4" applyFont="1" applyFill="1" applyProtection="1">
      <protection locked="0"/>
    </xf>
    <xf numFmtId="0" fontId="8" fillId="0" borderId="0" xfId="4" applyFont="1" applyFill="1" applyBorder="1"/>
    <xf numFmtId="0" fontId="8" fillId="0" borderId="0" xfId="4" applyFont="1" applyFill="1" applyProtection="1">
      <protection locked="0"/>
    </xf>
    <xf numFmtId="0" fontId="5" fillId="0" borderId="1" xfId="4" applyFont="1" applyFill="1" applyBorder="1" applyAlignment="1">
      <alignment horizontal="center" vertical="top" wrapText="1"/>
    </xf>
    <xf numFmtId="0" fontId="5" fillId="0" borderId="1" xfId="4" applyFont="1" applyFill="1" applyBorder="1" applyAlignment="1">
      <alignment horizontal="left" vertical="top" wrapText="1"/>
    </xf>
    <xf numFmtId="0" fontId="5" fillId="0" borderId="1" xfId="4" applyFont="1" applyFill="1" applyBorder="1" applyAlignment="1" applyProtection="1">
      <alignment vertical="top" wrapText="1"/>
      <protection locked="0"/>
    </xf>
    <xf numFmtId="0" fontId="5" fillId="0" borderId="0" xfId="4" applyFont="1" applyFill="1" applyBorder="1" applyAlignment="1">
      <alignment horizontal="left" vertical="top" wrapText="1"/>
    </xf>
    <xf numFmtId="0" fontId="5" fillId="0" borderId="0" xfId="4" applyFont="1" applyFill="1" applyBorder="1" applyAlignment="1">
      <alignment horizontal="center" vertical="top" wrapText="1"/>
    </xf>
    <xf numFmtId="0" fontId="8" fillId="0" borderId="6" xfId="4" applyFont="1" applyFill="1" applyBorder="1" applyAlignment="1">
      <alignment horizontal="left"/>
    </xf>
    <xf numFmtId="0" fontId="5" fillId="0" borderId="3" xfId="36" applyFont="1" applyFill="1" applyBorder="1" applyAlignment="1" applyProtection="1">
      <alignment horizontal="center" vertical="center" wrapText="1"/>
    </xf>
    <xf numFmtId="49" fontId="5" fillId="0" borderId="3" xfId="36" applyNumberFormat="1" applyFont="1" applyFill="1" applyBorder="1" applyAlignment="1" applyProtection="1">
      <alignment horizontal="center" vertical="center" wrapText="1"/>
    </xf>
    <xf numFmtId="0" fontId="9" fillId="0" borderId="0" xfId="4" applyFont="1" applyBorder="1" applyAlignment="1">
      <alignment horizontal="center"/>
    </xf>
    <xf numFmtId="0" fontId="9" fillId="0" borderId="0" xfId="4" applyFont="1" applyBorder="1" applyAlignment="1">
      <alignment horizontal="left"/>
    </xf>
    <xf numFmtId="0" fontId="9" fillId="0" borderId="0" xfId="4" applyFont="1" applyProtection="1">
      <protection locked="0"/>
    </xf>
    <xf numFmtId="0" fontId="8" fillId="0" borderId="6" xfId="4" applyFont="1" applyBorder="1"/>
    <xf numFmtId="0" fontId="8" fillId="0" borderId="6" xfId="4" applyFont="1" applyBorder="1" applyAlignment="1">
      <alignment horizontal="center"/>
    </xf>
    <xf numFmtId="0" fontId="8" fillId="0" borderId="6" xfId="4" applyFont="1" applyBorder="1" applyAlignment="1">
      <alignment horizontal="left"/>
    </xf>
    <xf numFmtId="0" fontId="8" fillId="0" borderId="0" xfId="4" applyFont="1" applyProtection="1">
      <protection locked="0"/>
    </xf>
    <xf numFmtId="0" fontId="5" fillId="0" borderId="1" xfId="4" applyFont="1" applyFill="1" applyBorder="1" applyAlignment="1" applyProtection="1">
      <alignment horizontal="left" vertical="top" wrapText="1"/>
    </xf>
    <xf numFmtId="0" fontId="3" fillId="0" borderId="0" xfId="4" applyFont="1" applyProtection="1">
      <protection locked="0"/>
    </xf>
    <xf numFmtId="0" fontId="5" fillId="0" borderId="1" xfId="4" applyFont="1" applyBorder="1" applyAlignment="1" applyProtection="1">
      <alignment horizontal="left" vertical="top" wrapText="1"/>
      <protection locked="0"/>
    </xf>
    <xf numFmtId="0" fontId="5" fillId="0" borderId="1" xfId="4" applyFont="1" applyFill="1" applyBorder="1" applyAlignment="1" applyProtection="1">
      <alignment horizontal="left" vertical="top" wrapText="1"/>
      <protection locked="0"/>
    </xf>
    <xf numFmtId="0" fontId="5" fillId="0" borderId="3" xfId="4" applyFont="1" applyFill="1" applyBorder="1" applyAlignment="1" applyProtection="1">
      <alignment horizontal="left" vertical="top" wrapText="1"/>
    </xf>
    <xf numFmtId="164" fontId="5" fillId="0" borderId="1" xfId="4" applyNumberFormat="1" applyFont="1" applyFill="1" applyBorder="1" applyAlignment="1" applyProtection="1">
      <alignment horizontal="center" vertical="top"/>
      <protection locked="0"/>
    </xf>
    <xf numFmtId="0" fontId="3" fillId="0" borderId="0" xfId="4" applyFont="1" applyFill="1" applyProtection="1">
      <protection locked="0"/>
    </xf>
    <xf numFmtId="0" fontId="8" fillId="0" borderId="6" xfId="4" applyFont="1" applyFill="1" applyBorder="1" applyProtection="1">
      <protection locked="0"/>
    </xf>
    <xf numFmtId="164" fontId="5" fillId="0" borderId="1" xfId="4" applyNumberFormat="1" applyFont="1" applyFill="1" applyBorder="1" applyAlignment="1" applyProtection="1">
      <alignment horizontal="center" vertical="top" wrapText="1"/>
      <protection locked="0"/>
    </xf>
    <xf numFmtId="0" fontId="5" fillId="0" borderId="1" xfId="4" applyNumberFormat="1" applyFont="1" applyFill="1" applyBorder="1" applyAlignment="1" applyProtection="1">
      <alignment vertical="top" wrapText="1"/>
      <protection locked="0"/>
    </xf>
    <xf numFmtId="164" fontId="5" fillId="0" borderId="0" xfId="4" applyNumberFormat="1" applyFont="1" applyFill="1" applyBorder="1" applyAlignment="1" applyProtection="1">
      <alignment horizontal="center" vertical="top" wrapText="1"/>
      <protection locked="0"/>
    </xf>
    <xf numFmtId="0" fontId="8" fillId="0" borderId="0" xfId="4" applyFont="1" applyFill="1" applyBorder="1" applyAlignment="1">
      <alignment horizontal="left"/>
    </xf>
    <xf numFmtId="164" fontId="6" fillId="0" borderId="0" xfId="4" applyNumberFormat="1" applyFont="1" applyFill="1" applyAlignment="1" applyProtection="1">
      <alignment horizontal="center"/>
      <protection locked="0"/>
    </xf>
    <xf numFmtId="0" fontId="44" fillId="2" borderId="0" xfId="4" applyFont="1" applyFill="1" applyAlignment="1">
      <alignment vertical="top" wrapText="1"/>
    </xf>
    <xf numFmtId="0" fontId="5" fillId="0" borderId="3" xfId="36" applyFont="1" applyFill="1" applyBorder="1" applyAlignment="1">
      <alignment horizontal="center" vertical="center" wrapText="1"/>
    </xf>
    <xf numFmtId="49" fontId="5" fillId="0" borderId="3" xfId="36" applyNumberFormat="1" applyFont="1" applyFill="1" applyBorder="1" applyAlignment="1">
      <alignment horizontal="center" vertical="center" wrapText="1"/>
    </xf>
    <xf numFmtId="0" fontId="5" fillId="0" borderId="3" xfId="36" applyFont="1" applyFill="1" applyBorder="1" applyAlignment="1" applyProtection="1">
      <alignment horizontal="center" vertical="center" wrapText="1"/>
      <protection locked="0"/>
    </xf>
    <xf numFmtId="0" fontId="5" fillId="0" borderId="1" xfId="2" applyFont="1" applyFill="1" applyBorder="1" applyAlignment="1">
      <alignment horizontal="left" vertical="top" wrapText="1"/>
    </xf>
    <xf numFmtId="0" fontId="8" fillId="0" borderId="0" xfId="2" applyFont="1" applyFill="1" applyBorder="1" applyAlignment="1">
      <alignment horizontal="center"/>
    </xf>
    <xf numFmtId="0" fontId="8" fillId="0" borderId="0" xfId="2" applyFont="1" applyFill="1" applyBorder="1"/>
    <xf numFmtId="0" fontId="9" fillId="0" borderId="0" xfId="2" applyFont="1" applyFill="1" applyBorder="1"/>
    <xf numFmtId="0" fontId="9" fillId="0" borderId="0" xfId="2" applyFont="1" applyBorder="1" applyAlignment="1">
      <alignment horizontal="center"/>
    </xf>
    <xf numFmtId="0" fontId="9" fillId="0" borderId="0" xfId="2" applyFont="1" applyBorder="1" applyAlignment="1">
      <alignment horizontal="left"/>
    </xf>
    <xf numFmtId="0" fontId="9" fillId="0" borderId="0" xfId="2" applyFont="1" applyProtection="1">
      <protection locked="0"/>
    </xf>
    <xf numFmtId="0" fontId="8" fillId="0" borderId="0" xfId="2" applyFont="1" applyBorder="1"/>
    <xf numFmtId="0" fontId="8" fillId="0" borderId="0" xfId="2" applyFont="1" applyBorder="1" applyAlignment="1">
      <alignment horizontal="center"/>
    </xf>
    <xf numFmtId="0" fontId="8" fillId="0" borderId="0" xfId="2" applyFont="1" applyBorder="1" applyAlignment="1">
      <alignment horizontal="left"/>
    </xf>
    <xf numFmtId="0" fontId="8" fillId="0" borderId="0" xfId="2" applyFont="1" applyProtection="1">
      <protection locked="0"/>
    </xf>
    <xf numFmtId="0" fontId="5" fillId="0" borderId="1" xfId="2" applyFont="1" applyFill="1" applyBorder="1" applyAlignment="1">
      <alignment horizontal="center" vertical="top" wrapText="1"/>
    </xf>
    <xf numFmtId="0" fontId="5" fillId="0" borderId="1" xfId="2" applyFont="1" applyBorder="1" applyAlignment="1" applyProtection="1">
      <alignment vertical="top"/>
      <protection locked="0"/>
    </xf>
    <xf numFmtId="0" fontId="9" fillId="0" borderId="0" xfId="2" applyFont="1" applyBorder="1" applyProtection="1">
      <protection locked="0"/>
    </xf>
    <xf numFmtId="0" fontId="5" fillId="0" borderId="1" xfId="2" applyFont="1" applyBorder="1" applyAlignment="1" applyProtection="1">
      <alignment horizontal="left" vertical="top" wrapText="1"/>
      <protection locked="0"/>
    </xf>
    <xf numFmtId="0" fontId="9" fillId="0" borderId="0" xfId="2" applyFont="1" applyFill="1" applyBorder="1" applyAlignment="1">
      <alignment horizontal="center"/>
    </xf>
    <xf numFmtId="0" fontId="8" fillId="0" borderId="6" xfId="2" applyFont="1" applyFill="1" applyBorder="1" applyAlignment="1">
      <alignment horizontal="center"/>
    </xf>
    <xf numFmtId="0" fontId="8" fillId="0" borderId="6" xfId="2" applyFont="1" applyBorder="1"/>
    <xf numFmtId="0" fontId="5" fillId="2" borderId="3" xfId="36" applyFont="1" applyFill="1" applyBorder="1" applyAlignment="1" applyProtection="1">
      <alignment horizontal="center" vertical="center" wrapText="1"/>
      <protection locked="0"/>
    </xf>
    <xf numFmtId="0" fontId="5" fillId="2" borderId="1" xfId="4" applyFont="1" applyFill="1" applyBorder="1" applyAlignment="1">
      <alignment horizontal="center" vertical="top" wrapText="1"/>
    </xf>
    <xf numFmtId="0" fontId="5" fillId="2" borderId="1" xfId="4" applyFont="1" applyFill="1" applyBorder="1" applyAlignment="1" applyProtection="1">
      <alignment vertical="top" wrapText="1"/>
      <protection locked="0"/>
    </xf>
    <xf numFmtId="0" fontId="5" fillId="2" borderId="1" xfId="4" applyNumberFormat="1" applyFont="1" applyFill="1" applyBorder="1" applyAlignment="1" applyProtection="1">
      <alignment vertical="top" wrapText="1"/>
      <protection locked="0"/>
    </xf>
    <xf numFmtId="164" fontId="5" fillId="2" borderId="1" xfId="2" applyNumberFormat="1" applyFont="1" applyFill="1" applyBorder="1" applyAlignment="1" applyProtection="1">
      <alignment horizontal="center" vertical="top"/>
      <protection locked="0"/>
    </xf>
    <xf numFmtId="164" fontId="5" fillId="2" borderId="1" xfId="2" applyNumberFormat="1" applyFont="1" applyFill="1" applyBorder="1" applyAlignment="1" applyProtection="1">
      <alignment horizontal="center"/>
      <protection locked="0"/>
    </xf>
    <xf numFmtId="0" fontId="5" fillId="2" borderId="1" xfId="2" applyNumberFormat="1" applyFont="1" applyFill="1" applyBorder="1" applyAlignment="1" applyProtection="1">
      <alignment vertical="top" wrapText="1"/>
      <protection locked="0"/>
    </xf>
    <xf numFmtId="164" fontId="5" fillId="2" borderId="1" xfId="2" applyNumberFormat="1" applyFont="1" applyFill="1" applyBorder="1" applyAlignment="1" applyProtection="1">
      <alignment horizontal="center" vertical="top" wrapText="1"/>
      <protection locked="0"/>
    </xf>
    <xf numFmtId="0" fontId="5" fillId="2" borderId="1" xfId="2" applyFont="1" applyFill="1" applyBorder="1" applyAlignment="1" applyProtection="1">
      <alignment vertical="top" wrapText="1"/>
      <protection locked="0"/>
    </xf>
    <xf numFmtId="0" fontId="5" fillId="2" borderId="1" xfId="2" applyNumberFormat="1" applyFont="1" applyFill="1" applyBorder="1" applyAlignment="1" applyProtection="1">
      <alignment horizontal="left" vertical="top" wrapText="1"/>
      <protection locked="0"/>
    </xf>
    <xf numFmtId="0" fontId="5" fillId="2" borderId="1" xfId="4" applyFont="1" applyFill="1" applyBorder="1" applyAlignment="1">
      <alignment horizontal="left" vertical="top" wrapText="1"/>
    </xf>
    <xf numFmtId="0" fontId="5" fillId="2" borderId="1" xfId="4" applyFont="1" applyFill="1" applyBorder="1" applyAlignment="1">
      <alignment vertical="top" wrapText="1"/>
    </xf>
    <xf numFmtId="49" fontId="5" fillId="2" borderId="1" xfId="2" applyNumberFormat="1" applyFont="1" applyFill="1" applyBorder="1" applyAlignment="1" applyProtection="1">
      <alignment vertical="top" wrapText="1"/>
      <protection locked="0"/>
    </xf>
    <xf numFmtId="0" fontId="5" fillId="2" borderId="1" xfId="4" applyNumberFormat="1" applyFont="1" applyFill="1" applyBorder="1" applyAlignment="1">
      <alignment vertical="top" wrapText="1"/>
    </xf>
    <xf numFmtId="0" fontId="5" fillId="2" borderId="3" xfId="36" applyFont="1" applyFill="1" applyBorder="1" applyAlignment="1">
      <alignment horizontal="center" vertical="center" wrapText="1"/>
    </xf>
    <xf numFmtId="0" fontId="9" fillId="2" borderId="0" xfId="2" applyFont="1" applyFill="1" applyBorder="1" applyAlignment="1">
      <alignment horizontal="left"/>
    </xf>
    <xf numFmtId="0" fontId="9" fillId="2" borderId="0" xfId="2" applyFont="1" applyFill="1" applyProtection="1">
      <protection locked="0"/>
    </xf>
    <xf numFmtId="0" fontId="8" fillId="2" borderId="0" xfId="2" applyFont="1" applyFill="1" applyBorder="1" applyAlignment="1">
      <alignment horizontal="left"/>
    </xf>
    <xf numFmtId="0" fontId="8" fillId="2" borderId="0" xfId="2" applyFont="1" applyFill="1" applyProtection="1">
      <protection locked="0"/>
    </xf>
    <xf numFmtId="164" fontId="8" fillId="2" borderId="0" xfId="2" applyNumberFormat="1" applyFont="1" applyFill="1" applyAlignment="1" applyProtection="1">
      <alignment horizontal="center"/>
      <protection locked="0"/>
    </xf>
    <xf numFmtId="0" fontId="9" fillId="2" borderId="0" xfId="2" applyFont="1" applyFill="1" applyBorder="1" applyProtection="1">
      <protection locked="0"/>
    </xf>
    <xf numFmtId="164" fontId="9" fillId="2" borderId="0" xfId="2" applyNumberFormat="1" applyFont="1" applyFill="1" applyBorder="1" applyAlignment="1" applyProtection="1">
      <alignment horizontal="center"/>
      <protection locked="0"/>
    </xf>
    <xf numFmtId="0" fontId="8" fillId="2" borderId="0" xfId="2" applyFont="1" applyFill="1" applyBorder="1"/>
    <xf numFmtId="0" fontId="5" fillId="0" borderId="3" xfId="36" applyFont="1" applyFill="1" applyBorder="1" applyAlignment="1">
      <alignment horizontal="center" vertical="center" wrapText="1"/>
    </xf>
    <xf numFmtId="49" fontId="5" fillId="0" borderId="3" xfId="36" applyNumberFormat="1" applyFont="1" applyFill="1" applyBorder="1" applyAlignment="1">
      <alignment horizontal="center" vertical="center" wrapText="1"/>
    </xf>
    <xf numFmtId="0" fontId="5" fillId="0" borderId="3" xfId="36" applyFont="1" applyFill="1" applyBorder="1" applyAlignment="1" applyProtection="1">
      <alignment horizontal="center" vertical="center" wrapText="1"/>
      <protection locked="0"/>
    </xf>
    <xf numFmtId="0" fontId="5" fillId="0" borderId="1" xfId="2" applyFont="1" applyFill="1" applyBorder="1" applyAlignment="1">
      <alignment horizontal="left" vertical="top" wrapText="1"/>
    </xf>
    <xf numFmtId="0" fontId="8" fillId="0" borderId="0" xfId="2" applyFont="1" applyFill="1" applyBorder="1" applyAlignment="1">
      <alignment horizontal="center"/>
    </xf>
    <xf numFmtId="0" fontId="8" fillId="0" borderId="0" xfId="2" applyFont="1" applyFill="1" applyBorder="1"/>
    <xf numFmtId="0" fontId="9" fillId="0" borderId="0" xfId="2" applyFont="1" applyFill="1" applyBorder="1"/>
    <xf numFmtId="0" fontId="9" fillId="0" borderId="0" xfId="2" applyFont="1" applyBorder="1" applyAlignment="1">
      <alignment horizontal="center"/>
    </xf>
    <xf numFmtId="0" fontId="9" fillId="0" borderId="0" xfId="2" applyFont="1" applyBorder="1" applyAlignment="1">
      <alignment horizontal="left"/>
    </xf>
    <xf numFmtId="0" fontId="9" fillId="0" borderId="0" xfId="2" applyFont="1" applyProtection="1">
      <protection locked="0"/>
    </xf>
    <xf numFmtId="0" fontId="8" fillId="0" borderId="0" xfId="2" applyFont="1" applyBorder="1"/>
    <xf numFmtId="0" fontId="8" fillId="0" borderId="0" xfId="2" applyFont="1" applyBorder="1" applyAlignment="1">
      <alignment horizontal="center"/>
    </xf>
    <xf numFmtId="0" fontId="8" fillId="0" borderId="0" xfId="2" applyFont="1" applyBorder="1" applyAlignment="1">
      <alignment horizontal="left"/>
    </xf>
    <xf numFmtId="0" fontId="8" fillId="0" borderId="0" xfId="2" applyFont="1" applyProtection="1">
      <protection locked="0"/>
    </xf>
    <xf numFmtId="0" fontId="5" fillId="0" borderId="1" xfId="2" applyFont="1" applyFill="1" applyBorder="1" applyAlignment="1">
      <alignment horizontal="center" vertical="top" wrapText="1"/>
    </xf>
    <xf numFmtId="0" fontId="5" fillId="0" borderId="0" xfId="2" applyFont="1" applyFill="1" applyBorder="1" applyAlignment="1">
      <alignment horizontal="center" vertical="top" wrapText="1"/>
    </xf>
    <xf numFmtId="0" fontId="5" fillId="0" borderId="0" xfId="2" applyFont="1" applyFill="1" applyBorder="1" applyAlignment="1">
      <alignment horizontal="left" vertical="top" wrapText="1"/>
    </xf>
    <xf numFmtId="0" fontId="5" fillId="0" borderId="0"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8" fillId="0" borderId="6" xfId="2" applyFont="1" applyFill="1" applyBorder="1" applyAlignment="1">
      <alignment horizontal="center"/>
    </xf>
    <xf numFmtId="0" fontId="8" fillId="0" borderId="6" xfId="2" applyFont="1" applyBorder="1"/>
    <xf numFmtId="0" fontId="8" fillId="0" borderId="6" xfId="2" applyFont="1" applyBorder="1" applyAlignment="1">
      <alignment horizontal="center"/>
    </xf>
    <xf numFmtId="0" fontId="8" fillId="0" borderId="6" xfId="2" applyFont="1" applyBorder="1" applyAlignment="1">
      <alignment horizontal="left"/>
    </xf>
    <xf numFmtId="0" fontId="5" fillId="2" borderId="1" xfId="36" applyFont="1" applyFill="1" applyBorder="1" applyAlignment="1">
      <alignment horizontal="center" vertical="center" wrapText="1"/>
    </xf>
    <xf numFmtId="0" fontId="5" fillId="2" borderId="3" xfId="36" applyFont="1" applyFill="1" applyBorder="1" applyAlignment="1">
      <alignment horizontal="center" vertical="center" wrapText="1"/>
    </xf>
    <xf numFmtId="0" fontId="5" fillId="2" borderId="3" xfId="36" applyFont="1" applyFill="1" applyBorder="1" applyAlignment="1" applyProtection="1">
      <alignment horizontal="center" vertical="center" wrapText="1"/>
      <protection locked="0"/>
    </xf>
    <xf numFmtId="0" fontId="9" fillId="2" borderId="0" xfId="2" applyFont="1" applyFill="1" applyBorder="1" applyAlignment="1">
      <alignment horizontal="left"/>
    </xf>
    <xf numFmtId="0" fontId="9" fillId="2" borderId="0" xfId="2" applyFont="1" applyFill="1" applyProtection="1">
      <protection locked="0"/>
    </xf>
    <xf numFmtId="0" fontId="8" fillId="2" borderId="0" xfId="2" applyFont="1" applyFill="1" applyBorder="1" applyAlignment="1">
      <alignment horizontal="left"/>
    </xf>
    <xf numFmtId="0" fontId="8" fillId="2" borderId="0" xfId="2" applyFont="1" applyFill="1" applyProtection="1">
      <protection locked="0"/>
    </xf>
    <xf numFmtId="0" fontId="5" fillId="2" borderId="1" xfId="37" applyFont="1" applyFill="1" applyBorder="1" applyAlignment="1">
      <alignment horizontal="center" vertical="top" wrapText="1"/>
    </xf>
    <xf numFmtId="0" fontId="5" fillId="2" borderId="1" xfId="2" applyNumberFormat="1" applyFont="1" applyFill="1" applyBorder="1" applyAlignment="1" applyProtection="1">
      <alignment horizontal="left" vertical="top" wrapText="1"/>
      <protection locked="0"/>
    </xf>
    <xf numFmtId="0" fontId="5" fillId="2" borderId="1" xfId="2" applyFont="1" applyFill="1" applyBorder="1" applyAlignment="1" applyProtection="1">
      <alignment vertical="top" wrapText="1"/>
      <protection locked="0"/>
    </xf>
    <xf numFmtId="0" fontId="5" fillId="2" borderId="0" xfId="37" applyFont="1" applyFill="1" applyBorder="1" applyAlignment="1">
      <alignment horizontal="center" vertical="top" wrapText="1"/>
    </xf>
    <xf numFmtId="0" fontId="5" fillId="2" borderId="0" xfId="2" applyFont="1" applyFill="1" applyBorder="1" applyAlignment="1" applyProtection="1">
      <alignment vertical="top" wrapText="1"/>
      <protection locked="0"/>
    </xf>
    <xf numFmtId="0" fontId="5" fillId="2" borderId="1" xfId="2" applyNumberFormat="1" applyFont="1" applyFill="1" applyBorder="1" applyAlignment="1" applyProtection="1">
      <alignment vertical="top" wrapText="1"/>
      <protection locked="0"/>
    </xf>
    <xf numFmtId="0" fontId="5" fillId="2" borderId="1" xfId="37" applyFont="1" applyFill="1" applyBorder="1" applyAlignment="1" applyProtection="1">
      <alignment vertical="top" wrapText="1"/>
      <protection locked="0"/>
    </xf>
    <xf numFmtId="0" fontId="24" fillId="0" borderId="1" xfId="0" applyFont="1" applyBorder="1" applyAlignment="1">
      <alignment horizontal="center" vertical="center" wrapText="1"/>
    </xf>
    <xf numFmtId="0" fontId="5" fillId="4" borderId="1" xfId="0" applyFont="1" applyFill="1" applyBorder="1" applyAlignment="1">
      <alignment horizontal="center" vertical="top" wrapText="1"/>
    </xf>
    <xf numFmtId="0" fontId="27" fillId="0" borderId="0" xfId="0" applyFont="1" applyBorder="1"/>
    <xf numFmtId="0" fontId="4" fillId="0" borderId="0" xfId="0" applyFont="1" applyBorder="1"/>
    <xf numFmtId="0" fontId="47" fillId="0" borderId="0" xfId="0" applyFont="1" applyFill="1" applyProtection="1">
      <protection locked="0"/>
    </xf>
    <xf numFmtId="0" fontId="48" fillId="0" borderId="0" xfId="0" applyFont="1"/>
    <xf numFmtId="0" fontId="49" fillId="0" borderId="0" xfId="0" applyFont="1"/>
    <xf numFmtId="0" fontId="46" fillId="0" borderId="0" xfId="0" applyFont="1" applyFill="1" applyProtection="1">
      <protection locked="0"/>
    </xf>
    <xf numFmtId="0" fontId="46" fillId="0" borderId="0" xfId="0" applyFont="1"/>
    <xf numFmtId="0" fontId="47" fillId="0" borderId="0" xfId="0" applyFont="1"/>
    <xf numFmtId="0" fontId="46" fillId="0" borderId="0" xfId="0" applyFont="1" applyAlignment="1">
      <alignment horizontal="left"/>
    </xf>
    <xf numFmtId="0" fontId="47" fillId="0" borderId="0" xfId="0" applyFont="1" applyProtection="1">
      <protection locked="0"/>
    </xf>
    <xf numFmtId="164" fontId="46" fillId="0" borderId="0" xfId="0" applyNumberFormat="1" applyFont="1" applyFill="1" applyAlignment="1" applyProtection="1">
      <alignment horizontal="center"/>
      <protection locked="0"/>
    </xf>
    <xf numFmtId="0" fontId="5" fillId="2" borderId="1" xfId="0" applyFont="1" applyFill="1" applyBorder="1" applyAlignment="1">
      <alignment vertical="top" wrapText="1"/>
    </xf>
    <xf numFmtId="0" fontId="5" fillId="0" borderId="3" xfId="1" applyFont="1" applyFill="1" applyBorder="1" applyAlignment="1" applyProtection="1">
      <alignment horizontal="center" vertical="center" wrapText="1"/>
    </xf>
    <xf numFmtId="0" fontId="5" fillId="0" borderId="1" xfId="36" applyFont="1" applyFill="1" applyBorder="1" applyAlignment="1" applyProtection="1">
      <alignment horizontal="center" vertical="center" wrapText="1"/>
      <protection locked="0"/>
    </xf>
    <xf numFmtId="0" fontId="5" fillId="0" borderId="1" xfId="36" applyFont="1" applyFill="1" applyBorder="1" applyAlignment="1">
      <alignment horizontal="center" vertical="center" wrapText="1"/>
    </xf>
    <xf numFmtId="0" fontId="5" fillId="2" borderId="1" xfId="36" applyFont="1" applyFill="1" applyBorder="1" applyAlignment="1" applyProtection="1">
      <alignment horizontal="center" vertical="center" wrapText="1"/>
      <protection locked="0"/>
    </xf>
    <xf numFmtId="0" fontId="24" fillId="0" borderId="1" xfId="0" applyFont="1" applyBorder="1" applyAlignment="1">
      <alignment vertical="center" wrapText="1"/>
    </xf>
    <xf numFmtId="0" fontId="20" fillId="0" borderId="1" xfId="0" applyFont="1" applyBorder="1" applyAlignment="1">
      <alignment vertical="center" wrapText="1"/>
    </xf>
    <xf numFmtId="0" fontId="24" fillId="0" borderId="1" xfId="0" applyFont="1" applyBorder="1" applyAlignment="1">
      <alignment horizontal="center" vertical="top" wrapText="1"/>
    </xf>
    <xf numFmtId="164" fontId="25" fillId="4" borderId="1" xfId="0" applyNumberFormat="1" applyFont="1" applyFill="1" applyBorder="1" applyAlignment="1" applyProtection="1">
      <alignment horizontal="center" vertical="top"/>
      <protection locked="0"/>
    </xf>
    <xf numFmtId="164" fontId="6" fillId="4" borderId="1" xfId="0" applyNumberFormat="1" applyFont="1" applyFill="1" applyBorder="1" applyAlignment="1" applyProtection="1">
      <alignment horizontal="center" vertical="top"/>
      <protection locked="0"/>
    </xf>
    <xf numFmtId="0" fontId="24" fillId="0" borderId="1" xfId="0" applyFont="1" applyBorder="1" applyAlignment="1">
      <alignment horizontal="left" vertical="top" wrapText="1"/>
    </xf>
    <xf numFmtId="0" fontId="20" fillId="0" borderId="1" xfId="0" applyFont="1" applyBorder="1" applyAlignment="1">
      <alignment horizontal="left" vertical="top" wrapText="1"/>
    </xf>
    <xf numFmtId="0" fontId="8" fillId="4" borderId="1" xfId="0" applyFont="1" applyFill="1" applyBorder="1"/>
    <xf numFmtId="0" fontId="8" fillId="4" borderId="1" xfId="0" applyFont="1" applyFill="1" applyBorder="1" applyProtection="1">
      <protection locked="0"/>
    </xf>
    <xf numFmtId="164" fontId="8" fillId="4" borderId="1" xfId="0" applyNumberFormat="1" applyFont="1" applyFill="1" applyBorder="1" applyAlignment="1" applyProtection="1">
      <alignment horizontal="center"/>
      <protection locked="0"/>
    </xf>
    <xf numFmtId="0" fontId="5" fillId="4" borderId="1" xfId="0" applyFont="1" applyFill="1" applyBorder="1" applyAlignment="1"/>
    <xf numFmtId="0" fontId="5" fillId="4" borderId="1" xfId="0" applyFont="1" applyFill="1" applyBorder="1" applyAlignment="1" applyProtection="1">
      <protection locked="0"/>
    </xf>
    <xf numFmtId="164" fontId="5" fillId="4" borderId="1" xfId="0" applyNumberFormat="1" applyFont="1" applyFill="1" applyBorder="1" applyAlignment="1" applyProtection="1">
      <protection locked="0"/>
    </xf>
    <xf numFmtId="0" fontId="5" fillId="4" borderId="1" xfId="0" applyFont="1" applyFill="1" applyBorder="1" applyAlignment="1" applyProtection="1">
      <alignment wrapText="1"/>
      <protection locked="0"/>
    </xf>
    <xf numFmtId="0" fontId="0" fillId="0" borderId="1" xfId="0" applyBorder="1"/>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1" fillId="0" borderId="0" xfId="0" applyFont="1" applyAlignment="1">
      <alignment horizontal="center" vertical="center"/>
    </xf>
    <xf numFmtId="0" fontId="52" fillId="0" borderId="0" xfId="0" applyFont="1" applyAlignment="1">
      <alignment horizontal="center" vertical="center"/>
    </xf>
    <xf numFmtId="0" fontId="53"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xf>
    <xf numFmtId="0" fontId="52" fillId="0" borderId="0" xfId="0" applyFont="1" applyBorder="1" applyAlignment="1">
      <alignment horizontal="center" vertical="center"/>
    </xf>
    <xf numFmtId="0" fontId="59" fillId="0" borderId="0" xfId="0" applyFont="1" applyAlignment="1">
      <alignment horizontal="center" vertical="center"/>
    </xf>
    <xf numFmtId="0" fontId="44" fillId="0" borderId="0" xfId="0" applyFont="1"/>
    <xf numFmtId="0" fontId="60" fillId="0" borderId="1" xfId="0" applyFont="1" applyBorder="1" applyAlignment="1">
      <alignment horizontal="center" vertical="center"/>
    </xf>
    <xf numFmtId="0" fontId="61" fillId="0" borderId="1" xfId="0" applyFont="1" applyBorder="1" applyAlignment="1">
      <alignment horizontal="left" vertical="top"/>
    </xf>
    <xf numFmtId="0" fontId="0" fillId="0" borderId="1" xfId="0" applyBorder="1" applyAlignment="1">
      <alignment horizontal="left" vertical="top"/>
    </xf>
    <xf numFmtId="0" fontId="44" fillId="0" borderId="1" xfId="0" applyFont="1" applyBorder="1" applyAlignment="1">
      <alignment horizontal="left" vertical="top" wrapText="1"/>
    </xf>
    <xf numFmtId="0" fontId="44" fillId="0" borderId="1" xfId="0" applyFont="1" applyBorder="1" applyAlignment="1">
      <alignment horizontal="left" vertical="top"/>
    </xf>
    <xf numFmtId="49" fontId="5" fillId="0" borderId="1" xfId="36" applyNumberFormat="1" applyFont="1" applyFill="1" applyBorder="1" applyAlignment="1">
      <alignment horizontal="center" vertical="center" wrapText="1"/>
    </xf>
    <xf numFmtId="0" fontId="8" fillId="0" borderId="1" xfId="2" applyFont="1" applyBorder="1"/>
    <xf numFmtId="0" fontId="8" fillId="0" borderId="1" xfId="2" applyFont="1" applyBorder="1" applyAlignment="1">
      <alignment horizontal="center"/>
    </xf>
    <xf numFmtId="0" fontId="8" fillId="0" borderId="1" xfId="2" applyFont="1" applyBorder="1" applyAlignment="1">
      <alignment horizontal="left"/>
    </xf>
    <xf numFmtId="0" fontId="8" fillId="2" borderId="1" xfId="2" applyFont="1" applyFill="1" applyBorder="1" applyAlignment="1">
      <alignment horizontal="left"/>
    </xf>
    <xf numFmtId="0" fontId="8" fillId="2" borderId="1" xfId="2" applyFont="1" applyFill="1" applyBorder="1" applyProtection="1">
      <protection locked="0"/>
    </xf>
    <xf numFmtId="0" fontId="8" fillId="0" borderId="1" xfId="2" applyFont="1" applyBorder="1" applyProtection="1">
      <protection locked="0"/>
    </xf>
    <xf numFmtId="0" fontId="44" fillId="0" borderId="1" xfId="0" applyFont="1" applyBorder="1"/>
    <xf numFmtId="0" fontId="62" fillId="0" borderId="1" xfId="0" applyFont="1" applyBorder="1" applyAlignment="1">
      <alignment horizontal="center" vertical="center"/>
    </xf>
    <xf numFmtId="0" fontId="62" fillId="0" borderId="1" xfId="0" applyFont="1" applyBorder="1" applyAlignment="1">
      <alignment horizontal="left" vertical="center"/>
    </xf>
    <xf numFmtId="0" fontId="44" fillId="0" borderId="1" xfId="0" applyFont="1" applyBorder="1" applyAlignment="1">
      <alignment horizontal="center" vertical="top"/>
    </xf>
    <xf numFmtId="0" fontId="63" fillId="0" borderId="0" xfId="0" applyFont="1" applyAlignment="1">
      <alignment horizontal="center" vertical="center"/>
    </xf>
    <xf numFmtId="0" fontId="5" fillId="0" borderId="1" xfId="4" applyFont="1" applyFill="1" applyBorder="1" applyAlignment="1" applyProtection="1">
      <alignment vertical="top" wrapText="1" shrinkToFit="1"/>
      <protection locked="0"/>
    </xf>
    <xf numFmtId="0" fontId="5" fillId="2" borderId="1" xfId="0" applyFont="1" applyFill="1" applyBorder="1" applyAlignment="1" applyProtection="1">
      <alignment horizontal="left" vertical="top"/>
      <protection locked="0"/>
    </xf>
    <xf numFmtId="164" fontId="5" fillId="2" borderId="2" xfId="0" applyNumberFormat="1" applyFont="1" applyFill="1" applyBorder="1" applyAlignment="1" applyProtection="1">
      <alignment horizontal="center" vertical="top"/>
      <protection locked="0"/>
    </xf>
    <xf numFmtId="0" fontId="51" fillId="0" borderId="0" xfId="0" applyFont="1"/>
    <xf numFmtId="0" fontId="64" fillId="49" borderId="21" xfId="0" applyFont="1" applyFill="1" applyBorder="1" applyAlignment="1" applyProtection="1">
      <alignment horizontal="left" vertical="top" wrapText="1"/>
      <protection locked="0"/>
    </xf>
    <xf numFmtId="0" fontId="5" fillId="49" borderId="1" xfId="0" applyFont="1" applyFill="1" applyBorder="1" applyAlignment="1" applyProtection="1">
      <alignment horizontal="left" vertical="top" wrapText="1"/>
      <protection locked="0"/>
    </xf>
    <xf numFmtId="0" fontId="5" fillId="2" borderId="3" xfId="0" applyFont="1" applyFill="1" applyBorder="1" applyAlignment="1" applyProtection="1">
      <alignment vertical="top" wrapText="1"/>
      <protection locked="0"/>
    </xf>
    <xf numFmtId="0" fontId="5" fillId="2" borderId="2" xfId="0" applyFont="1" applyFill="1" applyBorder="1" applyAlignment="1" applyProtection="1">
      <alignment horizontal="left" vertical="top" wrapText="1"/>
      <protection locked="0"/>
    </xf>
    <xf numFmtId="0" fontId="5" fillId="0" borderId="10" xfId="3" applyFont="1" applyBorder="1" applyAlignment="1" applyProtection="1">
      <alignment vertical="top" wrapText="1"/>
      <protection locked="0"/>
    </xf>
    <xf numFmtId="0" fontId="6" fillId="0" borderId="1" xfId="1" applyFont="1" applyFill="1" applyBorder="1" applyAlignment="1" applyProtection="1">
      <alignment horizontal="center" vertical="center" wrapText="1"/>
    </xf>
    <xf numFmtId="0" fontId="8" fillId="0" borderId="6" xfId="0" applyFont="1" applyFill="1" applyBorder="1" applyAlignment="1">
      <alignment horizontal="left"/>
    </xf>
    <xf numFmtId="0" fontId="6" fillId="0" borderId="1" xfId="1" applyFont="1" applyFill="1" applyBorder="1" applyAlignment="1">
      <alignment horizontal="center" vertical="center" wrapText="1"/>
    </xf>
    <xf numFmtId="0" fontId="5" fillId="0" borderId="1" xfId="79" applyFont="1" applyBorder="1" applyAlignment="1" applyProtection="1">
      <alignment vertical="top" wrapText="1"/>
      <protection locked="0"/>
    </xf>
    <xf numFmtId="0" fontId="5" fillId="0" borderId="1" xfId="79" applyFont="1" applyBorder="1" applyAlignment="1" applyProtection="1">
      <alignment horizontal="center" vertical="top" wrapText="1"/>
      <protection locked="0"/>
    </xf>
    <xf numFmtId="0" fontId="5" fillId="0" borderId="1" xfId="79" applyFont="1" applyBorder="1" applyAlignment="1" applyProtection="1">
      <alignment vertical="top" wrapText="1"/>
      <protection locked="0"/>
    </xf>
    <xf numFmtId="0" fontId="5" fillId="0" borderId="1" xfId="79" applyFont="1" applyBorder="1" applyAlignment="1" applyProtection="1">
      <alignment vertical="top" wrapText="1"/>
      <protection locked="0"/>
    </xf>
    <xf numFmtId="0" fontId="5" fillId="0" borderId="1" xfId="79" applyFont="1" applyBorder="1" applyAlignment="1" applyProtection="1">
      <alignment horizontal="center" vertical="top" wrapText="1"/>
      <protection locked="0"/>
    </xf>
    <xf numFmtId="0" fontId="5" fillId="0" borderId="1" xfId="79" applyFont="1" applyBorder="1" applyAlignment="1" applyProtection="1">
      <alignment wrapText="1"/>
      <protection locked="0"/>
    </xf>
    <xf numFmtId="0" fontId="5" fillId="0" borderId="1" xfId="79" applyFont="1" applyBorder="1" applyAlignment="1" applyProtection="1">
      <alignment vertical="top" wrapText="1"/>
      <protection locked="0"/>
    </xf>
    <xf numFmtId="0" fontId="5" fillId="0" borderId="1" xfId="79" applyFont="1" applyBorder="1" applyAlignment="1" applyProtection="1">
      <alignment horizontal="center" vertical="top" wrapText="1"/>
      <protection locked="0"/>
    </xf>
    <xf numFmtId="0" fontId="5" fillId="0" borderId="1" xfId="79" applyFont="1" applyBorder="1" applyAlignment="1" applyProtection="1">
      <alignment vertical="top" wrapText="1"/>
      <protection locked="0"/>
    </xf>
    <xf numFmtId="0" fontId="5" fillId="0" borderId="1" xfId="79" applyFont="1" applyBorder="1" applyAlignment="1" applyProtection="1">
      <alignment vertical="top" wrapText="1"/>
      <protection locked="0"/>
    </xf>
    <xf numFmtId="0" fontId="5" fillId="0" borderId="1" xfId="79" applyFont="1" applyBorder="1" applyAlignment="1" applyProtection="1">
      <alignment vertical="top" wrapText="1"/>
      <protection locked="0"/>
    </xf>
    <xf numFmtId="0" fontId="5" fillId="0" borderId="1" xfId="79" applyFont="1" applyBorder="1" applyAlignment="1" applyProtection="1">
      <alignment horizontal="center" vertical="top" wrapText="1"/>
      <protection locked="0"/>
    </xf>
    <xf numFmtId="0" fontId="5" fillId="0" borderId="1" xfId="79" applyFont="1" applyBorder="1" applyAlignment="1" applyProtection="1">
      <alignment vertical="top" wrapText="1"/>
      <protection locked="0"/>
    </xf>
    <xf numFmtId="0" fontId="5" fillId="0" borderId="3" xfId="79" applyFont="1" applyBorder="1" applyAlignment="1" applyProtection="1">
      <alignment vertical="top" wrapText="1"/>
      <protection locked="0"/>
    </xf>
    <xf numFmtId="0" fontId="5" fillId="0" borderId="1" xfId="79" applyFont="1" applyBorder="1" applyAlignment="1" applyProtection="1">
      <alignment vertical="top" wrapText="1"/>
      <protection locked="0"/>
    </xf>
    <xf numFmtId="0" fontId="5" fillId="0" borderId="1" xfId="79" applyFont="1" applyBorder="1" applyAlignment="1" applyProtection="1">
      <alignment horizontal="center" vertical="top" wrapText="1"/>
      <protection locked="0"/>
    </xf>
    <xf numFmtId="0" fontId="5" fillId="0" borderId="1" xfId="79" applyFont="1" applyBorder="1" applyAlignment="1" applyProtection="1">
      <alignment vertical="top" wrapText="1"/>
      <protection locked="0"/>
    </xf>
    <xf numFmtId="0" fontId="5" fillId="0" borderId="1" xfId="79" applyFont="1" applyBorder="1" applyAlignment="1" applyProtection="1">
      <alignment horizontal="center" vertical="top" wrapText="1"/>
      <protection locked="0"/>
    </xf>
    <xf numFmtId="0" fontId="5" fillId="0" borderId="1" xfId="79" applyFont="1" applyBorder="1" applyAlignment="1" applyProtection="1">
      <alignment vertical="top" wrapText="1"/>
      <protection locked="0"/>
    </xf>
    <xf numFmtId="0" fontId="20" fillId="0" borderId="1" xfId="0" applyFont="1" applyFill="1" applyBorder="1" applyAlignment="1">
      <alignment horizontal="left" vertical="top" wrapText="1"/>
    </xf>
    <xf numFmtId="0" fontId="44" fillId="0" borderId="1" xfId="0" applyFont="1" applyBorder="1" applyAlignment="1">
      <alignment vertical="top" wrapText="1"/>
    </xf>
    <xf numFmtId="164" fontId="5" fillId="0" borderId="1" xfId="0" applyNumberFormat="1" applyFont="1" applyFill="1" applyBorder="1" applyAlignment="1" applyProtection="1">
      <alignment horizontal="left" vertical="top"/>
      <protection locked="0"/>
    </xf>
    <xf numFmtId="0" fontId="5" fillId="0" borderId="1" xfId="0" applyFont="1" applyFill="1" applyBorder="1" applyAlignment="1">
      <alignment horizontal="center" vertical="top" wrapText="1"/>
    </xf>
    <xf numFmtId="0" fontId="5" fillId="0" borderId="1" xfId="0" applyFont="1" applyFill="1" applyBorder="1" applyProtection="1">
      <protection locked="0"/>
    </xf>
    <xf numFmtId="164" fontId="5" fillId="4" borderId="1" xfId="0" applyNumberFormat="1" applyFont="1" applyFill="1" applyBorder="1" applyAlignment="1" applyProtection="1">
      <alignment horizontal="center" vertical="top"/>
      <protection locked="0"/>
    </xf>
    <xf numFmtId="164" fontId="5" fillId="0" borderId="1" xfId="0" applyNumberFormat="1" applyFont="1" applyFill="1" applyBorder="1" applyAlignment="1" applyProtection="1">
      <alignment horizontal="center" vertical="top"/>
      <protection locked="0"/>
    </xf>
    <xf numFmtId="0" fontId="5" fillId="0" borderId="1" xfId="0" applyFont="1" applyFill="1" applyBorder="1" applyAlignment="1">
      <alignment horizontal="left" vertical="top" wrapText="1"/>
    </xf>
    <xf numFmtId="0" fontId="5" fillId="0" borderId="1" xfId="0" applyNumberFormat="1" applyFont="1" applyFill="1" applyBorder="1" applyAlignment="1" applyProtection="1">
      <alignment horizontal="left" vertical="top" wrapText="1"/>
      <protection locked="0"/>
    </xf>
    <xf numFmtId="164" fontId="5" fillId="0" borderId="2" xfId="0" applyNumberFormat="1" applyFont="1" applyFill="1" applyBorder="1" applyAlignment="1" applyProtection="1">
      <alignment horizontal="center" vertical="top" wrapText="1"/>
      <protection locked="0"/>
    </xf>
    <xf numFmtId="164" fontId="5" fillId="0" borderId="1" xfId="0" applyNumberFormat="1" applyFont="1" applyFill="1" applyBorder="1" applyAlignment="1" applyProtection="1">
      <alignment horizontal="center" vertical="top" wrapText="1"/>
      <protection locked="0"/>
    </xf>
    <xf numFmtId="0" fontId="0" fillId="0" borderId="0" xfId="0"/>
    <xf numFmtId="0" fontId="5" fillId="0" borderId="1" xfId="0" applyFont="1" applyFill="1" applyBorder="1" applyAlignment="1">
      <alignment horizontal="center" vertical="top" wrapText="1"/>
    </xf>
    <xf numFmtId="0" fontId="5"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vertical="top" wrapText="1"/>
      <protection locked="0"/>
    </xf>
    <xf numFmtId="0" fontId="0" fillId="0" borderId="0" xfId="0" applyAlignment="1">
      <alignment wrapText="1"/>
    </xf>
    <xf numFmtId="0" fontId="5" fillId="0" borderId="1" xfId="2" applyFont="1" applyBorder="1" applyAlignment="1" applyProtection="1">
      <alignment horizontal="left" vertical="top" wrapText="1"/>
      <protection locked="0"/>
    </xf>
    <xf numFmtId="0" fontId="5" fillId="2" borderId="1" xfId="37" applyFont="1" applyFill="1" applyBorder="1" applyAlignment="1">
      <alignment horizontal="center" vertical="top" wrapText="1"/>
    </xf>
    <xf numFmtId="0" fontId="54" fillId="0" borderId="0" xfId="0" applyFont="1" applyAlignment="1">
      <alignment horizontal="center" vertical="center"/>
    </xf>
    <xf numFmtId="0" fontId="5" fillId="2" borderId="1" xfId="0" applyFont="1" applyFill="1" applyBorder="1" applyAlignment="1" applyProtection="1">
      <alignment horizontal="left" vertical="top"/>
      <protection locked="0"/>
    </xf>
    <xf numFmtId="0" fontId="20" fillId="0" borderId="1" xfId="81" applyFont="1" applyFill="1" applyBorder="1" applyAlignment="1">
      <alignment horizontal="left" vertical="top" wrapText="1"/>
    </xf>
    <xf numFmtId="0" fontId="44" fillId="2" borderId="1" xfId="0" applyFont="1" applyFill="1" applyBorder="1"/>
    <xf numFmtId="0" fontId="44" fillId="2" borderId="1" xfId="0" applyFont="1" applyFill="1" applyBorder="1" applyAlignment="1">
      <alignment vertical="top" wrapText="1"/>
    </xf>
    <xf numFmtId="0" fontId="44"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5" fillId="2" borderId="1" xfId="2" applyFont="1" applyFill="1" applyBorder="1" applyAlignment="1" applyProtection="1">
      <alignment horizontal="left" vertical="top" wrapText="1"/>
      <protection locked="0"/>
    </xf>
    <xf numFmtId="0" fontId="5" fillId="2" borderId="1" xfId="0" applyFont="1" applyFill="1" applyBorder="1" applyAlignment="1">
      <alignment horizontal="center" vertical="top" wrapText="1"/>
    </xf>
    <xf numFmtId="0" fontId="5" fillId="2" borderId="1" xfId="0" applyFont="1" applyFill="1" applyBorder="1" applyAlignment="1" applyProtection="1">
      <alignment vertical="top" wrapText="1"/>
      <protection locked="0"/>
    </xf>
    <xf numFmtId="0" fontId="5" fillId="2" borderId="1" xfId="0" applyFont="1" applyFill="1" applyBorder="1" applyAlignment="1" applyProtection="1">
      <alignment horizontal="left" vertical="top" wrapText="1"/>
      <protection locked="0"/>
    </xf>
    <xf numFmtId="164" fontId="5" fillId="2" borderId="1" xfId="2" applyNumberFormat="1" applyFont="1" applyFill="1" applyBorder="1" applyAlignment="1" applyProtection="1">
      <alignment horizontal="center" vertical="top" wrapText="1"/>
      <protection locked="0"/>
    </xf>
    <xf numFmtId="164" fontId="6" fillId="2" borderId="1" xfId="0" applyNumberFormat="1" applyFont="1" applyFill="1" applyBorder="1" applyAlignment="1">
      <alignment horizontal="left" vertical="top"/>
    </xf>
    <xf numFmtId="164" fontId="9" fillId="0" borderId="0" xfId="0" applyNumberFormat="1" applyFont="1" applyFill="1" applyAlignment="1" applyProtection="1">
      <alignment horizontal="center"/>
      <protection locked="0"/>
    </xf>
    <xf numFmtId="0" fontId="77" fillId="0" borderId="0" xfId="0" applyFont="1"/>
    <xf numFmtId="0" fontId="78" fillId="0" borderId="0" xfId="3" applyFont="1" applyFill="1" applyProtection="1"/>
    <xf numFmtId="0" fontId="47" fillId="0" borderId="0" xfId="3" applyFont="1" applyFill="1" applyProtection="1"/>
    <xf numFmtId="0" fontId="79" fillId="0" borderId="0" xfId="0" applyFont="1"/>
    <xf numFmtId="0" fontId="46" fillId="0" borderId="0" xfId="0" applyFont="1" applyProtection="1"/>
    <xf numFmtId="0" fontId="78" fillId="0" borderId="0" xfId="3" applyFont="1" applyFill="1" applyAlignment="1" applyProtection="1">
      <alignment horizontal="left"/>
    </xf>
    <xf numFmtId="0" fontId="47" fillId="0" borderId="0" xfId="3" applyFont="1" applyFill="1" applyProtection="1">
      <protection locked="0"/>
    </xf>
    <xf numFmtId="0" fontId="46" fillId="0" borderId="0" xfId="3" applyFont="1" applyFill="1" applyAlignment="1" applyProtection="1">
      <alignment horizontal="left" vertical="center"/>
      <protection locked="0"/>
    </xf>
    <xf numFmtId="0" fontId="78" fillId="0" borderId="0" xfId="0" applyFont="1" applyProtection="1"/>
    <xf numFmtId="0" fontId="80" fillId="0" borderId="0" xfId="0" applyFont="1" applyProtection="1"/>
    <xf numFmtId="0" fontId="80" fillId="0" borderId="0" xfId="0" applyFont="1" applyFill="1" applyProtection="1">
      <protection locked="0"/>
    </xf>
    <xf numFmtId="0" fontId="80" fillId="0" borderId="0" xfId="0" applyFont="1" applyProtection="1">
      <protection locked="0"/>
    </xf>
    <xf numFmtId="0" fontId="78" fillId="0" borderId="0" xfId="0" applyFont="1" applyAlignment="1" applyProtection="1">
      <alignment horizontal="left"/>
    </xf>
    <xf numFmtId="0" fontId="80" fillId="0" borderId="0" xfId="0" applyFont="1"/>
    <xf numFmtId="0" fontId="81" fillId="0" borderId="0" xfId="0" applyFont="1"/>
    <xf numFmtId="0" fontId="6" fillId="0" borderId="1" xfId="1" applyFont="1" applyFill="1" applyBorder="1" applyAlignment="1" applyProtection="1">
      <alignment horizontal="center" vertical="center" wrapText="1"/>
      <protection locked="0"/>
    </xf>
    <xf numFmtId="0" fontId="46" fillId="0" borderId="0" xfId="3" applyFont="1" applyProtection="1"/>
    <xf numFmtId="0" fontId="5" fillId="0" borderId="3" xfId="36" applyFont="1" applyFill="1" applyBorder="1" applyAlignment="1" applyProtection="1">
      <alignment horizontal="center" vertical="center" wrapText="1"/>
    </xf>
    <xf numFmtId="0" fontId="3" fillId="0" borderId="0" xfId="3" applyFont="1" applyProtection="1"/>
    <xf numFmtId="0" fontId="5" fillId="0" borderId="1" xfId="2" applyFont="1" applyFill="1" applyBorder="1" applyAlignment="1">
      <alignment horizontal="left" vertical="top" wrapText="1"/>
    </xf>
    <xf numFmtId="0" fontId="6" fillId="0" borderId="1" xfId="36" applyFont="1" applyFill="1" applyBorder="1" applyAlignment="1">
      <alignment horizontal="center" vertical="center" wrapText="1"/>
    </xf>
    <xf numFmtId="0" fontId="6" fillId="0" borderId="1" xfId="36" applyFont="1" applyFill="1" applyBorder="1" applyAlignment="1" applyProtection="1">
      <alignment horizontal="center" vertical="center" wrapText="1"/>
    </xf>
    <xf numFmtId="0" fontId="47" fillId="0" borderId="0" xfId="0" applyFont="1" applyProtection="1"/>
    <xf numFmtId="0" fontId="46" fillId="0" borderId="0" xfId="0" applyFont="1" applyAlignment="1" applyProtection="1">
      <alignment horizontal="left"/>
    </xf>
    <xf numFmtId="0" fontId="6" fillId="2" borderId="1" xfId="1" applyFont="1" applyFill="1" applyBorder="1" applyAlignment="1" applyProtection="1">
      <alignment horizontal="center" vertical="center" wrapText="1"/>
      <protection locked="0"/>
    </xf>
    <xf numFmtId="0" fontId="82" fillId="0" borderId="0" xfId="0" applyFont="1"/>
    <xf numFmtId="0" fontId="77" fillId="0" borderId="0" xfId="0" applyFont="1" applyAlignment="1">
      <alignment horizontal="center" vertical="center"/>
    </xf>
    <xf numFmtId="0" fontId="46" fillId="0" borderId="0" xfId="0" applyFont="1" applyFill="1" applyProtection="1"/>
    <xf numFmtId="0" fontId="47" fillId="0" borderId="0" xfId="0" applyFont="1" applyFill="1" applyProtection="1"/>
    <xf numFmtId="0" fontId="46" fillId="0" borderId="0" xfId="4" applyFont="1" applyProtection="1"/>
    <xf numFmtId="0" fontId="47" fillId="0" borderId="0" xfId="4" applyFont="1" applyProtection="1"/>
    <xf numFmtId="0" fontId="47" fillId="0" borderId="0" xfId="4" applyFont="1" applyFill="1" applyProtection="1">
      <protection locked="0"/>
    </xf>
    <xf numFmtId="0" fontId="47" fillId="0" borderId="0" xfId="4" applyFont="1" applyProtection="1">
      <protection locked="0"/>
    </xf>
    <xf numFmtId="0" fontId="6" fillId="0" borderId="1" xfId="36" applyFont="1" applyFill="1" applyBorder="1" applyAlignment="1" applyProtection="1">
      <alignment horizontal="center" vertical="center" wrapText="1"/>
      <protection locked="0"/>
    </xf>
    <xf numFmtId="0" fontId="12" fillId="0" borderId="0" xfId="4" applyAlignment="1">
      <alignment vertical="center"/>
    </xf>
    <xf numFmtId="0" fontId="46" fillId="0" borderId="0" xfId="4" applyFont="1" applyAlignment="1" applyProtection="1">
      <alignment vertical="center"/>
    </xf>
    <xf numFmtId="0" fontId="8" fillId="0" borderId="0" xfId="4" applyFont="1" applyFill="1" applyBorder="1" applyAlignment="1">
      <alignment horizontal="center" vertical="center"/>
    </xf>
    <xf numFmtId="0" fontId="8" fillId="0" borderId="6" xfId="4" applyFont="1" applyFill="1" applyBorder="1" applyAlignment="1">
      <alignment horizontal="center" vertical="center"/>
    </xf>
    <xf numFmtId="0" fontId="5" fillId="0" borderId="1"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0" fillId="0" borderId="0" xfId="0" applyAlignment="1">
      <alignment vertical="center"/>
    </xf>
    <xf numFmtId="0" fontId="46" fillId="0" borderId="0" xfId="2" applyFont="1"/>
    <xf numFmtId="0" fontId="47" fillId="0" borderId="0" xfId="2" applyFont="1"/>
    <xf numFmtId="0" fontId="46" fillId="2" borderId="0" xfId="2" applyFont="1" applyFill="1" applyAlignment="1">
      <alignment horizontal="left"/>
    </xf>
    <xf numFmtId="0" fontId="47" fillId="2" borderId="0" xfId="2" applyFont="1" applyFill="1" applyProtection="1">
      <protection locked="0"/>
    </xf>
    <xf numFmtId="0" fontId="47" fillId="0" borderId="0" xfId="2" applyFont="1" applyProtection="1">
      <protection locked="0"/>
    </xf>
    <xf numFmtId="0" fontId="6" fillId="2" borderId="1" xfId="36" applyFont="1" applyFill="1" applyBorder="1" applyAlignment="1" applyProtection="1">
      <alignment horizontal="center" vertical="center" wrapText="1"/>
      <protection locked="0"/>
    </xf>
    <xf numFmtId="0" fontId="6" fillId="2" borderId="1" xfId="36" applyFont="1" applyFill="1" applyBorder="1" applyAlignment="1">
      <alignment horizontal="center" vertical="center" wrapText="1"/>
    </xf>
    <xf numFmtId="0" fontId="35" fillId="0" borderId="0" xfId="0" applyFont="1"/>
    <xf numFmtId="0" fontId="0" fillId="0" borderId="1" xfId="0" applyBorder="1" applyAlignment="1">
      <alignment horizontal="center" vertical="center"/>
    </xf>
    <xf numFmtId="0" fontId="83" fillId="0" borderId="1" xfId="0" applyFont="1" applyBorder="1" applyAlignment="1">
      <alignment vertical="center"/>
    </xf>
    <xf numFmtId="0" fontId="46" fillId="0" borderId="0" xfId="2" applyFont="1" applyFill="1"/>
    <xf numFmtId="0" fontId="47" fillId="0" borderId="0" xfId="2" applyFont="1" applyFill="1"/>
    <xf numFmtId="0" fontId="46" fillId="0" borderId="0" xfId="2" applyFont="1" applyFill="1" applyAlignment="1">
      <alignment horizontal="left"/>
    </xf>
    <xf numFmtId="0" fontId="47" fillId="0" borderId="0" xfId="2" applyFont="1" applyFill="1" applyProtection="1">
      <protection locked="0"/>
    </xf>
    <xf numFmtId="0" fontId="5" fillId="2" borderId="1" xfId="37" applyFont="1" applyFill="1" applyBorder="1" applyAlignment="1">
      <alignment horizontal="left" vertical="top" wrapText="1"/>
    </xf>
    <xf numFmtId="0" fontId="6" fillId="0"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xf>
    <xf numFmtId="0" fontId="5" fillId="0" borderId="1" xfId="0" applyFont="1" applyFill="1" applyBorder="1" applyAlignment="1">
      <alignment vertical="top" wrapText="1"/>
    </xf>
    <xf numFmtId="0" fontId="5" fillId="0" borderId="3" xfId="1" applyFont="1" applyFill="1" applyBorder="1" applyAlignment="1" applyProtection="1">
      <alignment horizontal="center" vertical="center" wrapText="1"/>
    </xf>
    <xf numFmtId="0" fontId="8" fillId="0" borderId="6" xfId="0" applyFont="1" applyFill="1" applyBorder="1" applyAlignment="1">
      <alignment horizontal="left"/>
    </xf>
    <xf numFmtId="0" fontId="5" fillId="0" borderId="0" xfId="0" applyFont="1" applyFill="1" applyBorder="1" applyAlignment="1">
      <alignment horizontal="left" vertical="top" wrapText="1"/>
    </xf>
    <xf numFmtId="0" fontId="6" fillId="0" borderId="1" xfId="36" applyFont="1" applyFill="1" applyBorder="1" applyAlignment="1" applyProtection="1">
      <alignment horizontal="center" vertical="center" wrapText="1"/>
      <protection locked="0"/>
    </xf>
    <xf numFmtId="0" fontId="6" fillId="0" borderId="1" xfId="36" applyFont="1" applyFill="1" applyBorder="1" applyAlignment="1" applyProtection="1">
      <alignment horizontal="center" vertical="center" wrapText="1"/>
    </xf>
    <xf numFmtId="0" fontId="10" fillId="0" borderId="1" xfId="4" applyFont="1" applyFill="1" applyBorder="1" applyAlignment="1" applyProtection="1">
      <alignment horizontal="left" vertical="top" wrapText="1"/>
      <protection locked="0"/>
    </xf>
    <xf numFmtId="0" fontId="10" fillId="2" borderId="1" xfId="4" applyFont="1" applyFill="1" applyBorder="1" applyAlignment="1" applyProtection="1">
      <alignment vertical="top" wrapText="1"/>
      <protection locked="0"/>
    </xf>
    <xf numFmtId="0" fontId="87" fillId="0" borderId="1" xfId="0" applyFont="1" applyFill="1" applyBorder="1" applyAlignment="1">
      <alignment horizontal="left" vertical="top"/>
    </xf>
    <xf numFmtId="0" fontId="10" fillId="0" borderId="1" xfId="0" applyFont="1" applyFill="1" applyBorder="1" applyAlignment="1" applyProtection="1">
      <alignment vertical="top" wrapText="1"/>
      <protection locked="0"/>
    </xf>
    <xf numFmtId="0" fontId="10" fillId="0" borderId="1" xfId="0" applyFont="1" applyFill="1" applyBorder="1" applyAlignment="1">
      <alignment vertical="top" wrapText="1"/>
    </xf>
    <xf numFmtId="0" fontId="87" fillId="0" borderId="1" xfId="0" applyFont="1" applyBorder="1" applyAlignment="1">
      <alignment vertical="top" wrapText="1"/>
    </xf>
    <xf numFmtId="0" fontId="10" fillId="2" borderId="1" xfId="4" applyFont="1" applyFill="1" applyBorder="1" applyAlignment="1">
      <alignment horizontal="left" vertical="top" wrapText="1"/>
    </xf>
    <xf numFmtId="0" fontId="87" fillId="2" borderId="1" xfId="0" applyFont="1" applyFill="1" applyBorder="1" applyAlignment="1">
      <alignment vertical="top" wrapText="1"/>
    </xf>
    <xf numFmtId="0" fontId="10" fillId="0" borderId="1" xfId="0" applyFont="1" applyBorder="1" applyAlignment="1" applyProtection="1">
      <alignment vertical="top" wrapText="1"/>
      <protection locked="0"/>
    </xf>
    <xf numFmtId="0" fontId="20" fillId="0" borderId="0" xfId="3" applyFont="1" applyFill="1" applyBorder="1" applyAlignment="1">
      <alignment horizontal="center" vertical="top" wrapText="1"/>
    </xf>
    <xf numFmtId="164" fontId="6" fillId="0" borderId="23" xfId="3" applyNumberFormat="1" applyFont="1" applyFill="1" applyBorder="1" applyAlignment="1" applyProtection="1">
      <alignment horizontal="center" vertical="top"/>
      <protection locked="0"/>
    </xf>
    <xf numFmtId="164" fontId="22" fillId="0" borderId="24" xfId="3" applyNumberFormat="1" applyFont="1" applyFill="1" applyBorder="1" applyAlignment="1" applyProtection="1">
      <alignment horizontal="center" vertical="top"/>
      <protection locked="0"/>
    </xf>
    <xf numFmtId="0" fontId="5" fillId="0" borderId="0" xfId="0" applyFont="1" applyFill="1" applyBorder="1" applyAlignment="1">
      <alignment horizontal="left" vertical="top" wrapText="1"/>
    </xf>
    <xf numFmtId="0" fontId="88" fillId="0" borderId="6" xfId="3" applyFont="1" applyFill="1" applyBorder="1"/>
    <xf numFmtId="0" fontId="5" fillId="0" borderId="0" xfId="0" applyFont="1" applyFill="1" applyBorder="1" applyAlignment="1" applyProtection="1">
      <alignment horizontal="left" vertical="top" wrapText="1"/>
    </xf>
    <xf numFmtId="164" fontId="5" fillId="0" borderId="0" xfId="0" applyNumberFormat="1" applyFont="1" applyFill="1" applyBorder="1" applyAlignment="1" applyProtection="1">
      <alignment horizontal="center" vertical="top"/>
      <protection locked="0"/>
    </xf>
    <xf numFmtId="0" fontId="10" fillId="0" borderId="0" xfId="0" applyFont="1" applyBorder="1" applyAlignment="1">
      <alignment vertical="top" wrapText="1"/>
    </xf>
    <xf numFmtId="0" fontId="5" fillId="0" borderId="0" xfId="0" applyFont="1" applyFill="1" applyBorder="1" applyAlignment="1" applyProtection="1">
      <alignment horizontal="left" vertical="top" wrapText="1"/>
      <protection locked="0"/>
    </xf>
    <xf numFmtId="164" fontId="5" fillId="0" borderId="1" xfId="0" applyNumberFormat="1" applyFont="1" applyFill="1" applyBorder="1" applyAlignment="1" applyProtection="1">
      <alignment vertical="top" wrapText="1"/>
      <protection locked="0"/>
    </xf>
    <xf numFmtId="164" fontId="5" fillId="3" borderId="21" xfId="0" applyNumberFormat="1" applyFont="1" applyFill="1" applyBorder="1" applyAlignment="1" applyProtection="1">
      <alignment horizontal="center" vertical="top"/>
      <protection locked="0"/>
    </xf>
    <xf numFmtId="0" fontId="5" fillId="0" borderId="21" xfId="0" applyFont="1" applyFill="1" applyBorder="1" applyAlignment="1">
      <alignment horizontal="center" vertical="top" wrapText="1"/>
    </xf>
    <xf numFmtId="0" fontId="5" fillId="0" borderId="21" xfId="0" applyFont="1" applyFill="1" applyBorder="1" applyAlignment="1">
      <alignment horizontal="left" vertical="top" wrapText="1"/>
    </xf>
    <xf numFmtId="0" fontId="87" fillId="0" borderId="1" xfId="0" applyFont="1" applyFill="1" applyBorder="1" applyAlignment="1">
      <alignment horizontal="justify" vertical="top"/>
    </xf>
    <xf numFmtId="0" fontId="8" fillId="0" borderId="1" xfId="2" applyFont="1" applyFill="1" applyBorder="1" applyAlignment="1">
      <alignment horizontal="center" vertical="top"/>
    </xf>
    <xf numFmtId="0" fontId="24" fillId="0" borderId="0" xfId="0" applyFont="1" applyAlignment="1">
      <alignment vertical="center"/>
    </xf>
    <xf numFmtId="0" fontId="5" fillId="0" borderId="5" xfId="0" applyFont="1" applyFill="1" applyBorder="1" applyAlignment="1" applyProtection="1">
      <alignment horizontal="left" vertical="top" wrapText="1"/>
    </xf>
    <xf numFmtId="0" fontId="5" fillId="0" borderId="5" xfId="79" applyFont="1" applyBorder="1" applyAlignment="1" applyProtection="1">
      <alignment horizontal="center" vertical="top" wrapText="1"/>
      <protection locked="0"/>
    </xf>
    <xf numFmtId="0" fontId="5" fillId="0" borderId="5" xfId="79" applyFont="1" applyBorder="1" applyAlignment="1" applyProtection="1">
      <alignment vertical="top" wrapText="1"/>
      <protection locked="0"/>
    </xf>
    <xf numFmtId="164" fontId="5" fillId="4" borderId="5" xfId="0" applyNumberFormat="1" applyFont="1" applyFill="1" applyBorder="1" applyAlignment="1" applyProtection="1">
      <alignment horizontal="center" vertical="top"/>
      <protection locked="0"/>
    </xf>
    <xf numFmtId="0" fontId="54" fillId="0" borderId="0" xfId="0" applyFont="1" applyBorder="1" applyAlignment="1">
      <alignment horizontal="center" vertical="center"/>
    </xf>
    <xf numFmtId="0" fontId="36"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9" fillId="49" borderId="21" xfId="0" applyFont="1" applyFill="1" applyBorder="1" applyAlignment="1" applyProtection="1">
      <alignment vertical="top" wrapText="1"/>
      <protection locked="0"/>
    </xf>
    <xf numFmtId="0" fontId="9" fillId="49" borderId="1" xfId="0"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vertical="top" wrapText="1"/>
      <protection locked="0"/>
    </xf>
    <xf numFmtId="0" fontId="36" fillId="0" borderId="1" xfId="2" applyFont="1" applyFill="1" applyBorder="1" applyAlignment="1">
      <alignment horizontal="center" vertical="top" wrapText="1"/>
    </xf>
    <xf numFmtId="0" fontId="36" fillId="0" borderId="1" xfId="2" applyFont="1" applyFill="1" applyBorder="1" applyAlignment="1">
      <alignment horizontal="left" vertical="top" wrapText="1"/>
    </xf>
    <xf numFmtId="0" fontId="36" fillId="2" borderId="1" xfId="2" applyFont="1" applyFill="1" applyBorder="1" applyAlignment="1" applyProtection="1">
      <alignment horizontal="left" vertical="top" wrapText="1"/>
      <protection locked="0"/>
    </xf>
    <xf numFmtId="164" fontId="36" fillId="2" borderId="1" xfId="2" applyNumberFormat="1" applyFont="1" applyFill="1" applyBorder="1" applyAlignment="1" applyProtection="1">
      <alignment horizontal="center" vertical="top" wrapText="1"/>
      <protection locked="0"/>
    </xf>
    <xf numFmtId="49" fontId="36" fillId="0" borderId="1" xfId="2" applyNumberFormat="1" applyFont="1" applyFill="1" applyBorder="1" applyAlignment="1" applyProtection="1">
      <alignment vertical="top" wrapText="1"/>
      <protection locked="0"/>
    </xf>
    <xf numFmtId="164" fontId="36" fillId="4" borderId="1" xfId="2" applyNumberFormat="1" applyFont="1" applyFill="1" applyBorder="1" applyAlignment="1" applyProtection="1">
      <alignment horizontal="center" vertical="top" wrapText="1"/>
      <protection locked="0"/>
    </xf>
    <xf numFmtId="164" fontId="36" fillId="4" borderId="1" xfId="2" applyNumberFormat="1" applyFont="1" applyFill="1" applyBorder="1" applyAlignment="1" applyProtection="1">
      <alignment horizontal="center" vertical="top"/>
      <protection locked="0"/>
    </xf>
    <xf numFmtId="0" fontId="91" fillId="0" borderId="1" xfId="0" applyFont="1" applyBorder="1" applyAlignment="1">
      <alignment horizontal="center" vertical="top" wrapText="1"/>
    </xf>
    <xf numFmtId="0" fontId="91" fillId="2" borderId="1" xfId="0" applyFont="1" applyFill="1" applyBorder="1" applyAlignment="1">
      <alignment vertical="top" wrapText="1"/>
    </xf>
    <xf numFmtId="0" fontId="91" fillId="2" borderId="22" xfId="0" applyFont="1" applyFill="1" applyBorder="1" applyAlignment="1">
      <alignment vertical="center" wrapText="1"/>
    </xf>
    <xf numFmtId="0" fontId="92" fillId="2" borderId="1" xfId="0" applyFont="1" applyFill="1" applyBorder="1" applyAlignment="1">
      <alignment vertical="top" wrapText="1"/>
    </xf>
    <xf numFmtId="0" fontId="36" fillId="0" borderId="1" xfId="2" applyFont="1" applyBorder="1" applyAlignment="1" applyProtection="1">
      <alignment horizontal="center" vertical="top" wrapText="1"/>
      <protection locked="0"/>
    </xf>
    <xf numFmtId="0" fontId="36" fillId="0" borderId="1" xfId="2" applyFont="1" applyBorder="1" applyAlignment="1" applyProtection="1">
      <alignment vertical="top" wrapText="1" shrinkToFit="1"/>
      <protection locked="0"/>
    </xf>
    <xf numFmtId="0" fontId="36" fillId="2" borderId="1" xfId="2" applyFont="1" applyFill="1" applyBorder="1" applyAlignment="1">
      <alignment horizontal="left" vertical="top" wrapText="1"/>
    </xf>
    <xf numFmtId="0" fontId="36" fillId="2" borderId="1" xfId="0" applyFont="1" applyFill="1" applyBorder="1" applyAlignment="1">
      <alignment horizontal="center" vertical="top" wrapText="1"/>
    </xf>
    <xf numFmtId="0" fontId="36" fillId="2" borderId="1" xfId="2" applyFont="1" applyFill="1" applyBorder="1" applyAlignment="1" applyProtection="1">
      <alignment vertical="top" wrapText="1"/>
      <protection locked="0"/>
    </xf>
    <xf numFmtId="164" fontId="36" fillId="2" borderId="1" xfId="2" applyNumberFormat="1" applyFont="1" applyFill="1" applyBorder="1" applyAlignment="1" applyProtection="1">
      <alignment horizontal="center" vertical="top"/>
      <protection locked="0"/>
    </xf>
    <xf numFmtId="0" fontId="92" fillId="2" borderId="1" xfId="2" applyFont="1" applyFill="1" applyBorder="1" applyAlignment="1" applyProtection="1">
      <alignment vertical="top" wrapText="1"/>
      <protection locked="0"/>
    </xf>
    <xf numFmtId="49" fontId="36" fillId="2" borderId="1" xfId="2" applyNumberFormat="1" applyFont="1" applyFill="1" applyBorder="1" applyAlignment="1" applyProtection="1">
      <alignment vertical="top" wrapText="1"/>
      <protection locked="0"/>
    </xf>
    <xf numFmtId="0" fontId="81" fillId="2" borderId="0" xfId="0" applyFont="1" applyFill="1"/>
    <xf numFmtId="0" fontId="82" fillId="2" borderId="0" xfId="0" applyFont="1" applyFill="1" applyAlignment="1">
      <alignment horizontal="center" vertical="center"/>
    </xf>
    <xf numFmtId="0" fontId="36" fillId="0" borderId="1" xfId="2" applyFont="1" applyBorder="1" applyAlignment="1" applyProtection="1">
      <alignment vertical="top" wrapText="1"/>
      <protection locked="0"/>
    </xf>
    <xf numFmtId="164" fontId="36" fillId="0" borderId="1" xfId="2" applyNumberFormat="1" applyFont="1" applyFill="1" applyBorder="1" applyAlignment="1" applyProtection="1">
      <alignment horizontal="center" vertical="top"/>
      <protection locked="0"/>
    </xf>
    <xf numFmtId="49" fontId="36" fillId="0" borderId="1" xfId="2" applyNumberFormat="1" applyFont="1" applyBorder="1" applyAlignment="1" applyProtection="1">
      <alignment vertical="top" wrapText="1"/>
      <protection locked="0"/>
    </xf>
    <xf numFmtId="0" fontId="36" fillId="0" borderId="1" xfId="0" applyFont="1" applyBorder="1" applyAlignment="1">
      <alignment vertical="top" wrapText="1"/>
    </xf>
    <xf numFmtId="0" fontId="36" fillId="0" borderId="1" xfId="0" applyFont="1" applyBorder="1" applyAlignment="1">
      <alignment horizontal="left" vertical="top" wrapText="1" shrinkToFit="1"/>
    </xf>
    <xf numFmtId="0" fontId="92" fillId="0" borderId="1" xfId="0" applyFont="1" applyBorder="1" applyAlignment="1" applyProtection="1">
      <alignment vertical="top" wrapText="1"/>
      <protection locked="0"/>
    </xf>
    <xf numFmtId="0" fontId="36" fillId="0" borderId="1" xfId="2" applyNumberFormat="1" applyFont="1" applyBorder="1" applyAlignment="1" applyProtection="1">
      <alignment vertical="top" wrapText="1"/>
      <protection locked="0"/>
    </xf>
    <xf numFmtId="0" fontId="36" fillId="0" borderId="1" xfId="0" applyFont="1" applyBorder="1" applyAlignment="1" applyProtection="1">
      <alignment vertical="top" wrapText="1"/>
      <protection locked="0"/>
    </xf>
    <xf numFmtId="0" fontId="36" fillId="0" borderId="1" xfId="0" applyFont="1" applyFill="1" applyBorder="1" applyAlignment="1" applyProtection="1">
      <alignment horizontal="left" vertical="top" wrapText="1"/>
    </xf>
    <xf numFmtId="0" fontId="36" fillId="0" borderId="0" xfId="2" applyFont="1" applyFill="1" applyBorder="1" applyAlignment="1">
      <alignment horizontal="center" vertical="top" wrapText="1"/>
    </xf>
    <xf numFmtId="0" fontId="36" fillId="0" borderId="0" xfId="2" applyFont="1" applyFill="1" applyBorder="1" applyAlignment="1">
      <alignment horizontal="left" vertical="top" wrapText="1"/>
    </xf>
    <xf numFmtId="0" fontId="36" fillId="0" borderId="0" xfId="0" applyFont="1" applyFill="1" applyBorder="1" applyAlignment="1">
      <alignment horizontal="center" vertical="top" wrapText="1"/>
    </xf>
    <xf numFmtId="0" fontId="36" fillId="0" borderId="0" xfId="2" applyFont="1" applyBorder="1" applyAlignment="1" applyProtection="1">
      <alignment vertical="top" wrapText="1"/>
      <protection locked="0"/>
    </xf>
    <xf numFmtId="164" fontId="36" fillId="0" borderId="3" xfId="2" applyNumberFormat="1" applyFont="1" applyFill="1" applyBorder="1" applyAlignment="1" applyProtection="1">
      <alignment horizontal="center" vertical="top"/>
      <protection locked="0"/>
    </xf>
    <xf numFmtId="0" fontId="36" fillId="0" borderId="0" xfId="0" applyFont="1" applyBorder="1" applyAlignment="1">
      <alignment horizontal="left" vertical="top" wrapText="1" shrinkToFit="1"/>
    </xf>
    <xf numFmtId="49" fontId="36" fillId="0" borderId="0" xfId="2" applyNumberFormat="1" applyFont="1" applyBorder="1" applyAlignment="1" applyProtection="1">
      <alignment vertical="top" wrapText="1"/>
      <protection locked="0"/>
    </xf>
    <xf numFmtId="0" fontId="88" fillId="0" borderId="6" xfId="2" applyFont="1" applyFill="1" applyBorder="1" applyAlignment="1">
      <alignment horizontal="center"/>
    </xf>
    <xf numFmtId="0" fontId="88" fillId="0" borderId="6" xfId="2" applyFont="1" applyBorder="1"/>
    <xf numFmtId="0" fontId="88" fillId="0" borderId="6" xfId="2" applyFont="1" applyBorder="1" applyProtection="1">
      <protection locked="0"/>
    </xf>
    <xf numFmtId="164" fontId="88" fillId="0" borderId="6" xfId="2" applyNumberFormat="1" applyFont="1" applyFill="1" applyBorder="1" applyAlignment="1" applyProtection="1">
      <alignment horizontal="center"/>
      <protection locked="0"/>
    </xf>
    <xf numFmtId="0" fontId="88" fillId="0" borderId="6" xfId="2" applyFont="1" applyBorder="1" applyAlignment="1" applyProtection="1">
      <alignment vertical="top"/>
      <protection locked="0"/>
    </xf>
    <xf numFmtId="0" fontId="94" fillId="0" borderId="10" xfId="2" applyFont="1" applyBorder="1" applyAlignment="1" applyProtection="1">
      <alignment horizontal="left" vertical="top" wrapText="1"/>
      <protection locked="0"/>
    </xf>
    <xf numFmtId="0" fontId="44" fillId="2" borderId="1" xfId="0" applyFont="1" applyFill="1" applyBorder="1" applyAlignment="1">
      <alignment horizontal="center" vertical="top"/>
    </xf>
    <xf numFmtId="0" fontId="89" fillId="0" borderId="0" xfId="0" applyFont="1" applyFill="1" applyAlignment="1">
      <alignment vertical="center"/>
    </xf>
    <xf numFmtId="0" fontId="0" fillId="0" borderId="0" xfId="0" applyFill="1"/>
    <xf numFmtId="0" fontId="5" fillId="0" borderId="1" xfId="2" applyNumberFormat="1" applyFont="1" applyFill="1" applyBorder="1" applyAlignment="1" applyProtection="1">
      <alignment horizontal="left" vertical="top" wrapText="1"/>
      <protection locked="0"/>
    </xf>
    <xf numFmtId="164" fontId="5" fillId="0" borderId="1" xfId="2" applyNumberFormat="1" applyFont="1" applyFill="1" applyBorder="1" applyAlignment="1" applyProtection="1">
      <alignment horizontal="center" vertical="top" wrapText="1"/>
      <protection locked="0"/>
    </xf>
    <xf numFmtId="0" fontId="20" fillId="0" borderId="1" xfId="0" applyFont="1" applyFill="1" applyBorder="1" applyAlignment="1">
      <alignment vertical="top" wrapText="1"/>
    </xf>
    <xf numFmtId="0" fontId="91" fillId="0" borderId="1" xfId="0" applyFont="1" applyFill="1" applyBorder="1" applyAlignment="1">
      <alignment horizontal="left" vertical="top" wrapText="1"/>
    </xf>
    <xf numFmtId="164" fontId="16" fillId="0" borderId="2" xfId="0" applyNumberFormat="1" applyFont="1" applyFill="1" applyBorder="1" applyAlignment="1" applyProtection="1">
      <alignment horizontal="center" vertical="top"/>
      <protection locked="0"/>
    </xf>
    <xf numFmtId="0" fontId="36" fillId="0" borderId="1" xfId="0" applyFont="1" applyFill="1" applyBorder="1" applyAlignment="1" applyProtection="1">
      <alignment vertical="top" wrapText="1"/>
      <protection locked="0"/>
    </xf>
    <xf numFmtId="0" fontId="95" fillId="0" borderId="1" xfId="0" applyFont="1" applyFill="1" applyBorder="1" applyAlignment="1">
      <alignment vertical="top" wrapText="1"/>
    </xf>
    <xf numFmtId="0" fontId="31" fillId="0" borderId="1" xfId="0" applyFont="1" applyFill="1" applyBorder="1" applyAlignment="1">
      <alignment vertical="top" wrapText="1"/>
    </xf>
    <xf numFmtId="164" fontId="20" fillId="0" borderId="12" xfId="3" applyNumberFormat="1" applyFont="1" applyFill="1" applyBorder="1" applyAlignment="1" applyProtection="1">
      <alignment horizontal="center" vertical="top"/>
      <protection locked="0"/>
    </xf>
    <xf numFmtId="0" fontId="10" fillId="0" borderId="1" xfId="2" applyFont="1" applyFill="1" applyBorder="1" applyAlignment="1" applyProtection="1">
      <alignment vertical="top" wrapText="1"/>
      <protection locked="0"/>
    </xf>
    <xf numFmtId="0" fontId="36" fillId="0" borderId="1" xfId="2" applyFont="1" applyFill="1" applyBorder="1" applyAlignment="1" applyProtection="1">
      <alignment vertical="top" wrapText="1"/>
      <protection locked="0"/>
    </xf>
    <xf numFmtId="0" fontId="36" fillId="0" borderId="1" xfId="2" applyFont="1" applyFill="1" applyBorder="1" applyAlignment="1" applyProtection="1">
      <alignment vertical="top" wrapText="1" shrinkToFit="1"/>
      <protection locked="0"/>
    </xf>
    <xf numFmtId="0" fontId="3" fillId="0" borderId="0" xfId="3" applyFont="1" applyFill="1" applyProtection="1">
      <protection locked="0"/>
    </xf>
    <xf numFmtId="0" fontId="3" fillId="0" borderId="0" xfId="3" applyFont="1" applyProtection="1">
      <protection locked="0"/>
    </xf>
    <xf numFmtId="0" fontId="3" fillId="0" borderId="0" xfId="3" applyFont="1"/>
    <xf numFmtId="0" fontId="96" fillId="0" borderId="0" xfId="3" applyFont="1" applyProtection="1"/>
    <xf numFmtId="0" fontId="96" fillId="0" borderId="0" xfId="3" applyFont="1" applyAlignment="1" applyProtection="1">
      <alignment horizontal="left"/>
    </xf>
    <xf numFmtId="0" fontId="5" fillId="0" borderId="1" xfId="36" applyFont="1" applyFill="1" applyBorder="1" applyAlignment="1" applyProtection="1">
      <alignment horizontal="center" vertical="center" wrapText="1"/>
    </xf>
    <xf numFmtId="0" fontId="5" fillId="4" borderId="1" xfId="36" applyFont="1" applyFill="1" applyBorder="1" applyAlignment="1" applyProtection="1">
      <alignment horizontal="center" vertical="center" wrapText="1"/>
      <protection locked="0"/>
    </xf>
    <xf numFmtId="0" fontId="5" fillId="4" borderId="3" xfId="36" applyFont="1" applyFill="1" applyBorder="1" applyAlignment="1" applyProtection="1">
      <alignment horizontal="center" vertical="center" wrapText="1"/>
      <protection locked="0"/>
    </xf>
    <xf numFmtId="0" fontId="8" fillId="4" borderId="6" xfId="3" applyFont="1" applyFill="1" applyBorder="1" applyProtection="1">
      <protection locked="0"/>
    </xf>
    <xf numFmtId="164" fontId="5" fillId="4" borderId="1" xfId="3" applyNumberFormat="1" applyFont="1" applyFill="1" applyBorder="1" applyAlignment="1" applyProtection="1">
      <alignment horizontal="center" vertical="top" wrapText="1"/>
      <protection locked="0"/>
    </xf>
    <xf numFmtId="164" fontId="5" fillId="4" borderId="1" xfId="3" applyNumberFormat="1" applyFont="1" applyFill="1" applyBorder="1" applyAlignment="1" applyProtection="1">
      <alignment horizontal="center" vertical="top"/>
      <protection locked="0"/>
    </xf>
    <xf numFmtId="0" fontId="5" fillId="0" borderId="4" xfId="3" applyFont="1" applyFill="1" applyBorder="1" applyAlignment="1" applyProtection="1">
      <alignment horizontal="left" vertical="top" wrapText="1"/>
    </xf>
    <xf numFmtId="0" fontId="5" fillId="0" borderId="0" xfId="3" applyFont="1" applyFill="1" applyBorder="1" applyAlignment="1">
      <alignment horizontal="center" vertical="top" wrapText="1"/>
    </xf>
    <xf numFmtId="0" fontId="5" fillId="0" borderId="0" xfId="3" applyFont="1" applyFill="1" applyBorder="1" applyAlignment="1">
      <alignment horizontal="left" vertical="top" wrapText="1"/>
    </xf>
    <xf numFmtId="0" fontId="9" fillId="0" borderId="0" xfId="3" applyFont="1" applyFill="1" applyBorder="1" applyProtection="1">
      <protection locked="0"/>
    </xf>
    <xf numFmtId="164" fontId="6" fillId="0" borderId="3" xfId="3" applyNumberFormat="1" applyFont="1" applyFill="1" applyBorder="1" applyAlignment="1" applyProtection="1">
      <alignment horizontal="center" vertical="top"/>
      <protection locked="0"/>
    </xf>
    <xf numFmtId="0" fontId="5" fillId="0" borderId="0" xfId="3" applyFont="1" applyFill="1" applyAlignment="1">
      <alignment vertical="top" wrapText="1"/>
    </xf>
    <xf numFmtId="0" fontId="8" fillId="0" borderId="0" xfId="3" applyFont="1" applyFill="1" applyBorder="1" applyAlignment="1">
      <alignment horizontal="left"/>
    </xf>
    <xf numFmtId="164" fontId="8" fillId="0" borderId="0" xfId="3" applyNumberFormat="1" applyFont="1" applyFill="1" applyAlignment="1" applyProtection="1">
      <alignment horizontal="center"/>
      <protection locked="0"/>
    </xf>
    <xf numFmtId="0" fontId="5" fillId="0" borderId="1" xfId="3" applyFont="1" applyFill="1" applyBorder="1" applyAlignment="1" applyProtection="1">
      <alignment horizontal="left" vertical="top" wrapText="1"/>
    </xf>
    <xf numFmtId="164" fontId="16" fillId="4" borderId="1" xfId="3" applyNumberFormat="1" applyFont="1" applyFill="1" applyBorder="1" applyAlignment="1" applyProtection="1">
      <alignment horizontal="center" vertical="top"/>
      <protection locked="0"/>
    </xf>
    <xf numFmtId="0" fontId="5" fillId="0" borderId="1" xfId="88" applyFont="1" applyFill="1" applyBorder="1" applyAlignment="1" applyProtection="1">
      <alignment vertical="top" wrapText="1"/>
    </xf>
    <xf numFmtId="0" fontId="5" fillId="0" borderId="0" xfId="3" applyFont="1" applyFill="1" applyBorder="1" applyAlignment="1" applyProtection="1">
      <alignment vertical="top" wrapText="1"/>
      <protection locked="0"/>
    </xf>
    <xf numFmtId="164" fontId="5" fillId="0" borderId="0" xfId="3" applyNumberFormat="1" applyFont="1" applyFill="1" applyBorder="1" applyAlignment="1" applyProtection="1">
      <alignment horizontal="center" vertical="top"/>
      <protection locked="0"/>
    </xf>
    <xf numFmtId="0" fontId="5" fillId="0" borderId="0" xfId="3" applyFont="1" applyFill="1" applyBorder="1" applyAlignment="1" applyProtection="1">
      <alignment horizontal="left" vertical="top" wrapText="1"/>
      <protection locked="0"/>
    </xf>
    <xf numFmtId="164" fontId="5" fillId="0" borderId="0" xfId="3" applyNumberFormat="1" applyFont="1" applyFill="1" applyBorder="1" applyAlignment="1" applyProtection="1">
      <alignment horizontal="center" vertical="top" wrapText="1"/>
      <protection locked="0"/>
    </xf>
    <xf numFmtId="0" fontId="8" fillId="0" borderId="0" xfId="3" applyFont="1" applyFill="1" applyBorder="1" applyProtection="1">
      <protection locked="0"/>
    </xf>
    <xf numFmtId="0" fontId="5" fillId="0" borderId="1" xfId="3" applyNumberFormat="1" applyFont="1" applyFill="1" applyBorder="1" applyAlignment="1">
      <alignment vertical="top" wrapText="1"/>
    </xf>
    <xf numFmtId="0" fontId="5" fillId="0" borderId="1" xfId="3" applyFont="1" applyFill="1" applyBorder="1" applyAlignment="1" applyProtection="1">
      <alignment horizontal="center" vertical="top" wrapText="1"/>
    </xf>
    <xf numFmtId="0" fontId="16" fillId="0" borderId="1" xfId="3" applyFont="1" applyFill="1" applyBorder="1" applyAlignment="1">
      <alignment vertical="top" wrapText="1"/>
    </xf>
    <xf numFmtId="164" fontId="6" fillId="0" borderId="0" xfId="3" applyNumberFormat="1" applyFont="1" applyFill="1" applyBorder="1" applyAlignment="1" applyProtection="1">
      <alignment horizontal="center" vertical="top"/>
      <protection locked="0"/>
    </xf>
    <xf numFmtId="0" fontId="3" fillId="0" borderId="0" xfId="3" applyFont="1" applyBorder="1"/>
    <xf numFmtId="0" fontId="15" fillId="0" borderId="1" xfId="3" applyNumberFormat="1" applyFont="1" applyFill="1" applyBorder="1" applyAlignment="1" applyProtection="1">
      <alignment horizontal="left" vertical="top" wrapText="1"/>
      <protection locked="0"/>
    </xf>
    <xf numFmtId="0" fontId="5" fillId="0" borderId="25" xfId="3" applyFont="1" applyFill="1" applyBorder="1" applyAlignment="1">
      <alignment horizontal="center" vertical="top" wrapText="1"/>
    </xf>
    <xf numFmtId="0" fontId="5" fillId="0" borderId="25" xfId="3" applyFont="1" applyFill="1" applyBorder="1" applyAlignment="1">
      <alignment horizontal="left" vertical="top" wrapText="1"/>
    </xf>
    <xf numFmtId="0" fontId="5" fillId="0" borderId="3" xfId="3" applyFont="1" applyFill="1" applyBorder="1" applyAlignment="1">
      <alignment horizontal="center" vertical="top" wrapText="1"/>
    </xf>
    <xf numFmtId="0" fontId="5" fillId="0" borderId="9" xfId="3" applyFont="1" applyFill="1" applyBorder="1" applyAlignment="1">
      <alignment horizontal="center" vertical="top" wrapText="1"/>
    </xf>
    <xf numFmtId="0" fontId="5" fillId="0" borderId="9" xfId="3" applyFont="1" applyFill="1" applyBorder="1" applyAlignment="1">
      <alignment horizontal="left" vertical="top" wrapText="1"/>
    </xf>
    <xf numFmtId="0" fontId="5" fillId="0" borderId="26" xfId="3" applyFont="1" applyFill="1" applyBorder="1" applyAlignment="1">
      <alignment horizontal="center" vertical="top" wrapText="1"/>
    </xf>
    <xf numFmtId="0" fontId="5" fillId="0" borderId="26" xfId="3" applyFont="1" applyFill="1" applyBorder="1" applyAlignment="1">
      <alignment horizontal="left" vertical="top" wrapText="1"/>
    </xf>
    <xf numFmtId="0" fontId="5" fillId="0" borderId="2" xfId="3" applyFont="1" applyFill="1" applyBorder="1" applyAlignment="1">
      <alignment horizontal="center" vertical="top" wrapText="1"/>
    </xf>
    <xf numFmtId="0" fontId="5" fillId="0" borderId="2" xfId="3" applyFont="1" applyFill="1" applyBorder="1" applyAlignment="1" applyProtection="1">
      <alignment horizontal="left" vertical="top" wrapText="1"/>
      <protection locked="0"/>
    </xf>
    <xf numFmtId="164" fontId="5" fillId="0" borderId="2" xfId="3" applyNumberFormat="1" applyFont="1" applyFill="1" applyBorder="1" applyAlignment="1" applyProtection="1">
      <alignment horizontal="center" vertical="top" wrapText="1"/>
      <protection locked="0"/>
    </xf>
    <xf numFmtId="0" fontId="5" fillId="0" borderId="0" xfId="3" applyFont="1" applyBorder="1" applyAlignment="1">
      <alignment vertical="top" wrapText="1"/>
    </xf>
    <xf numFmtId="0" fontId="5" fillId="0" borderId="0" xfId="3" applyFont="1" applyFill="1" applyBorder="1" applyAlignment="1">
      <alignment vertical="top" wrapText="1"/>
    </xf>
    <xf numFmtId="0" fontId="3" fillId="0" borderId="0" xfId="3" applyFont="1" applyFill="1"/>
    <xf numFmtId="0" fontId="8" fillId="0" borderId="0" xfId="3" applyFont="1" applyFill="1" applyBorder="1" applyAlignment="1">
      <alignment horizontal="center" vertical="center"/>
    </xf>
    <xf numFmtId="0" fontId="93" fillId="0" borderId="1" xfId="0" applyFont="1" applyFill="1" applyBorder="1" applyAlignment="1">
      <alignment horizontal="left" vertical="top" wrapText="1"/>
    </xf>
    <xf numFmtId="0" fontId="6" fillId="0" borderId="1" xfId="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xf>
    <xf numFmtId="0" fontId="5" fillId="0" borderId="4" xfId="0" applyNumberFormat="1" applyFont="1" applyFill="1" applyBorder="1" applyAlignment="1">
      <alignment horizontal="left" vertical="top" wrapText="1"/>
    </xf>
    <xf numFmtId="0" fontId="5" fillId="0" borderId="11" xfId="0" applyNumberFormat="1" applyFont="1" applyFill="1" applyBorder="1" applyAlignment="1">
      <alignment horizontal="left" vertical="top" wrapText="1"/>
    </xf>
    <xf numFmtId="0" fontId="5" fillId="0" borderId="12" xfId="0" applyNumberFormat="1" applyFont="1" applyFill="1" applyBorder="1" applyAlignment="1">
      <alignment horizontal="left" vertical="top" wrapText="1"/>
    </xf>
    <xf numFmtId="0" fontId="5" fillId="0" borderId="1" xfId="0" applyFont="1" applyFill="1" applyBorder="1" applyAlignment="1">
      <alignment vertical="top" wrapText="1"/>
    </xf>
    <xf numFmtId="0" fontId="9" fillId="0" borderId="1" xfId="0" applyFont="1" applyBorder="1" applyAlignment="1">
      <alignment wrapTex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8" fillId="0" borderId="5" xfId="3" applyFont="1" applyFill="1" applyBorder="1" applyAlignment="1">
      <alignment horizontal="center" vertical="center" wrapText="1"/>
    </xf>
    <xf numFmtId="0" fontId="6" fillId="0" borderId="1" xfId="36" applyFont="1" applyFill="1" applyBorder="1" applyAlignment="1" applyProtection="1">
      <alignment horizontal="center" vertical="center" wrapText="1"/>
    </xf>
    <xf numFmtId="0" fontId="5" fillId="0" borderId="1" xfId="36" applyFont="1" applyFill="1" applyBorder="1" applyAlignment="1" applyProtection="1">
      <alignment horizontal="center" vertical="center" wrapText="1"/>
    </xf>
    <xf numFmtId="0" fontId="5" fillId="0" borderId="1" xfId="36" applyFont="1" applyFill="1" applyBorder="1" applyAlignment="1" applyProtection="1">
      <alignment horizontal="center" vertical="center" wrapText="1"/>
      <protection locked="0"/>
    </xf>
    <xf numFmtId="0" fontId="5" fillId="4" borderId="1" xfId="36" applyFont="1" applyFill="1" applyBorder="1" applyAlignment="1" applyProtection="1">
      <alignment horizontal="center" vertical="center" wrapText="1"/>
      <protection locked="0"/>
    </xf>
    <xf numFmtId="0" fontId="6" fillId="0" borderId="1" xfId="0" applyFont="1" applyFill="1" applyBorder="1" applyAlignment="1">
      <alignment horizontal="left"/>
    </xf>
    <xf numFmtId="0" fontId="6" fillId="2" borderId="1"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xf>
    <xf numFmtId="0" fontId="6" fillId="2" borderId="3" xfId="1" applyFont="1" applyFill="1" applyBorder="1" applyAlignment="1" applyProtection="1">
      <alignment horizontal="center" vertical="center" wrapText="1"/>
    </xf>
    <xf numFmtId="0" fontId="6" fillId="0" borderId="1" xfId="36" applyFont="1" applyFill="1" applyBorder="1" applyAlignment="1" applyProtection="1">
      <alignment horizontal="center" vertical="center" wrapText="1"/>
      <protection locked="0"/>
    </xf>
    <xf numFmtId="0" fontId="6" fillId="0" borderId="2" xfId="36" applyFont="1" applyFill="1" applyBorder="1" applyAlignment="1" applyProtection="1">
      <alignment horizontal="center" vertical="center" wrapText="1"/>
    </xf>
    <xf numFmtId="0" fontId="6" fillId="0" borderId="3" xfId="36" applyFont="1" applyFill="1" applyBorder="1" applyAlignment="1" applyProtection="1">
      <alignment horizontal="center" vertical="center" wrapText="1"/>
    </xf>
    <xf numFmtId="164" fontId="19" fillId="0" borderId="0" xfId="0" applyNumberFormat="1" applyFont="1" applyBorder="1" applyAlignment="1">
      <alignment horizontal="left" vertical="center"/>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8" fillId="0" borderId="4"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xf>
    <xf numFmtId="0" fontId="6" fillId="0" borderId="1" xfId="36" applyFont="1" applyFill="1" applyBorder="1" applyAlignment="1">
      <alignment horizontal="center" vertical="center" wrapText="1"/>
    </xf>
    <xf numFmtId="0" fontId="6" fillId="2" borderId="2" xfId="36" applyFont="1" applyFill="1" applyBorder="1" applyAlignment="1">
      <alignment horizontal="center" vertical="center" wrapText="1"/>
    </xf>
    <xf numFmtId="0" fontId="6" fillId="2" borderId="3" xfId="36" applyFont="1" applyFill="1" applyBorder="1" applyAlignment="1">
      <alignment horizontal="center" vertical="center" wrapText="1"/>
    </xf>
    <xf numFmtId="0" fontId="6" fillId="2" borderId="1" xfId="36" applyFont="1" applyFill="1" applyBorder="1" applyAlignment="1" applyProtection="1">
      <alignment horizontal="center" vertical="center" wrapText="1"/>
      <protection locked="0"/>
    </xf>
    <xf numFmtId="0" fontId="8" fillId="0" borderId="4" xfId="2" applyFont="1" applyFill="1" applyBorder="1" applyAlignment="1">
      <alignment horizontal="left" vertical="top" wrapText="1"/>
    </xf>
    <xf numFmtId="0" fontId="8" fillId="0" borderId="11" xfId="2" applyFont="1" applyFill="1" applyBorder="1" applyAlignment="1">
      <alignment horizontal="left" vertical="top" wrapText="1"/>
    </xf>
    <xf numFmtId="0" fontId="8" fillId="0" borderId="12" xfId="2" applyFont="1" applyFill="1" applyBorder="1" applyAlignment="1">
      <alignment horizontal="left" vertical="top" wrapText="1"/>
    </xf>
    <xf numFmtId="0" fontId="6" fillId="0" borderId="1" xfId="1" applyFont="1" applyFill="1" applyBorder="1" applyAlignment="1">
      <alignment horizontal="center" vertical="center" wrapText="1"/>
    </xf>
  </cellXfs>
  <cellStyles count="89">
    <cellStyle name="20% - Accent1" xfId="38"/>
    <cellStyle name="20% - Accent1 2" xfId="5"/>
    <cellStyle name="20% - Accent2" xfId="39"/>
    <cellStyle name="20% - Accent2 2" xfId="6"/>
    <cellStyle name="20% - Accent3" xfId="40"/>
    <cellStyle name="20% - Accent3 2" xfId="7"/>
    <cellStyle name="20% - Accent4" xfId="41"/>
    <cellStyle name="20% - Accent4 2" xfId="8"/>
    <cellStyle name="20% - Accent5" xfId="42"/>
    <cellStyle name="20% - Accent5 2" xfId="9"/>
    <cellStyle name="20% - Accent6" xfId="43"/>
    <cellStyle name="20% - Accent6 2" xfId="10"/>
    <cellStyle name="40% - Accent1" xfId="44"/>
    <cellStyle name="40% - Accent1 2" xfId="11"/>
    <cellStyle name="40% - Accent2" xfId="45"/>
    <cellStyle name="40% - Accent2 2" xfId="12"/>
    <cellStyle name="40% - Accent3" xfId="46"/>
    <cellStyle name="40% - Accent3 2" xfId="13"/>
    <cellStyle name="40% - Accent4" xfId="47"/>
    <cellStyle name="40% - Accent4 2" xfId="14"/>
    <cellStyle name="40% - Accent5" xfId="48"/>
    <cellStyle name="40% - Accent5 2" xfId="15"/>
    <cellStyle name="40% - Accent6" xfId="49"/>
    <cellStyle name="40% - Accent6 2" xfId="16"/>
    <cellStyle name="60% - Accent1" xfId="50"/>
    <cellStyle name="60% - Accent1 2" xfId="17"/>
    <cellStyle name="60% - Accent2" xfId="51"/>
    <cellStyle name="60% - Accent2 2" xfId="18"/>
    <cellStyle name="60% - Accent3" xfId="52"/>
    <cellStyle name="60% - Accent3 2" xfId="19"/>
    <cellStyle name="60% - Accent4" xfId="53"/>
    <cellStyle name="60% - Accent4 2" xfId="20"/>
    <cellStyle name="60% - Accent5" xfId="54"/>
    <cellStyle name="60% - Accent5 2" xfId="21"/>
    <cellStyle name="60% - Accent6" xfId="55"/>
    <cellStyle name="60% - Accent6 2" xfId="22"/>
    <cellStyle name="Accent1" xfId="56"/>
    <cellStyle name="Accent1 2" xfId="23"/>
    <cellStyle name="Accent2" xfId="57"/>
    <cellStyle name="Accent2 2" xfId="24"/>
    <cellStyle name="Accent3" xfId="58"/>
    <cellStyle name="Accent3 2" xfId="25"/>
    <cellStyle name="Accent4" xfId="59"/>
    <cellStyle name="Accent4 2" xfId="26"/>
    <cellStyle name="Accent5" xfId="60"/>
    <cellStyle name="Accent5 2" xfId="27"/>
    <cellStyle name="Accent6" xfId="61"/>
    <cellStyle name="Accent6 2" xfId="28"/>
    <cellStyle name="Bad" xfId="62"/>
    <cellStyle name="Bad 2" xfId="29"/>
    <cellStyle name="Calculation" xfId="63"/>
    <cellStyle name="Calculation 2" xfId="30"/>
    <cellStyle name="Check Cell" xfId="64"/>
    <cellStyle name="Check Cell 2" xfId="31"/>
    <cellStyle name="Explanatory Text" xfId="65"/>
    <cellStyle name="Followed Hyperlink" xfId="85"/>
    <cellStyle name="Good" xfId="66"/>
    <cellStyle name="Good 2" xfId="82"/>
    <cellStyle name="Heading 1" xfId="67"/>
    <cellStyle name="Heading 2" xfId="68"/>
    <cellStyle name="Heading 3" xfId="69"/>
    <cellStyle name="Heading 4" xfId="70"/>
    <cellStyle name="Hyperlink" xfId="86"/>
    <cellStyle name="Hipersaitas 2" xfId="88"/>
    <cellStyle name="Input" xfId="71"/>
    <cellStyle name="Input 2" xfId="32"/>
    <cellStyle name="Įprastas" xfId="0" builtinId="0"/>
    <cellStyle name="Įprastas 2" xfId="3"/>
    <cellStyle name="Įprastas 2 2" xfId="87"/>
    <cellStyle name="Įprastas 3" xfId="79"/>
    <cellStyle name="Įprastas 4" xfId="81"/>
    <cellStyle name="Įprastas 5" xfId="84"/>
    <cellStyle name="Linked Cell" xfId="72"/>
    <cellStyle name="Linked Cell 2" xfId="33"/>
    <cellStyle name="Neutral" xfId="73"/>
    <cellStyle name="Neutral 2" xfId="34"/>
    <cellStyle name="Normal 2" xfId="4"/>
    <cellStyle name="Normal 2 2" xfId="80"/>
    <cellStyle name="Normal 3" xfId="37"/>
    <cellStyle name="Normal_1.1. tikslas" xfId="2"/>
    <cellStyle name="Note" xfId="74"/>
    <cellStyle name="Note 2" xfId="35"/>
    <cellStyle name="Output" xfId="75"/>
    <cellStyle name="Output 2" xfId="83"/>
    <cellStyle name="Paprastas_Lapas1" xfId="1"/>
    <cellStyle name="Paprastas_Lapas1 2" xfId="36"/>
    <cellStyle name="Title" xfId="76"/>
    <cellStyle name="Total" xfId="77"/>
    <cellStyle name="Warning Text" xfId="7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73"/>
  <sheetViews>
    <sheetView topLeftCell="A26" zoomScale="85" zoomScaleNormal="85" zoomScaleSheetLayoutView="100" zoomScalePageLayoutView="55" workbookViewId="0">
      <selection activeCell="E30" sqref="E30"/>
    </sheetView>
  </sheetViews>
  <sheetFormatPr defaultRowHeight="12.5"/>
  <cols>
    <col min="1" max="1" width="8.1796875" style="2" customWidth="1"/>
    <col min="2" max="2" width="14.81640625" style="2" customWidth="1"/>
    <col min="3" max="3" width="38" style="2" customWidth="1"/>
    <col min="4" max="4" width="8.7265625" style="2" customWidth="1"/>
    <col min="5" max="5" width="16.26953125" style="2" customWidth="1"/>
    <col min="6" max="6" width="11.81640625" style="2" customWidth="1"/>
    <col min="7" max="7" width="11.453125" style="2" customWidth="1"/>
    <col min="8" max="8" width="20.26953125" style="2" customWidth="1"/>
    <col min="9" max="10" width="9.1796875" style="2" hidden="1" customWidth="1"/>
    <col min="11" max="11" width="40.7265625" style="2" customWidth="1"/>
    <col min="12" max="12" width="10.54296875" style="2" customWidth="1"/>
    <col min="13" max="15" width="9.1796875" style="2"/>
    <col min="16" max="16" width="4.7265625" style="2" customWidth="1"/>
    <col min="17" max="256" width="9.1796875" style="2"/>
    <col min="257" max="257" width="5.81640625" style="2" customWidth="1"/>
    <col min="258" max="258" width="14.81640625" style="2" customWidth="1"/>
    <col min="259" max="259" width="21.7265625" style="2" customWidth="1"/>
    <col min="260" max="260" width="8.7265625" style="2" customWidth="1"/>
    <col min="261" max="261" width="13.453125" style="2" customWidth="1"/>
    <col min="262" max="262" width="12.1796875" style="2" customWidth="1"/>
    <col min="263" max="263" width="11.54296875" style="2" customWidth="1"/>
    <col min="264" max="264" width="16.81640625" style="2" customWidth="1"/>
    <col min="265" max="266" width="0" style="2" hidden="1" customWidth="1"/>
    <col min="267" max="267" width="30.54296875" style="2" customWidth="1"/>
    <col min="268" max="268" width="10.54296875" style="2" customWidth="1"/>
    <col min="269" max="512" width="9.1796875" style="2"/>
    <col min="513" max="513" width="5.81640625" style="2" customWidth="1"/>
    <col min="514" max="514" width="14.81640625" style="2" customWidth="1"/>
    <col min="515" max="515" width="21.7265625" style="2" customWidth="1"/>
    <col min="516" max="516" width="8.7265625" style="2" customWidth="1"/>
    <col min="517" max="517" width="13.453125" style="2" customWidth="1"/>
    <col min="518" max="518" width="12.1796875" style="2" customWidth="1"/>
    <col min="519" max="519" width="11.54296875" style="2" customWidth="1"/>
    <col min="520" max="520" width="16.81640625" style="2" customWidth="1"/>
    <col min="521" max="522" width="0" style="2" hidden="1" customWidth="1"/>
    <col min="523" max="523" width="30.54296875" style="2" customWidth="1"/>
    <col min="524" max="524" width="10.54296875" style="2" customWidth="1"/>
    <col min="525" max="768" width="9.1796875" style="2"/>
    <col min="769" max="769" width="5.81640625" style="2" customWidth="1"/>
    <col min="770" max="770" width="14.81640625" style="2" customWidth="1"/>
    <col min="771" max="771" width="21.7265625" style="2" customWidth="1"/>
    <col min="772" max="772" width="8.7265625" style="2" customWidth="1"/>
    <col min="773" max="773" width="13.453125" style="2" customWidth="1"/>
    <col min="774" max="774" width="12.1796875" style="2" customWidth="1"/>
    <col min="775" max="775" width="11.54296875" style="2" customWidth="1"/>
    <col min="776" max="776" width="16.81640625" style="2" customWidth="1"/>
    <col min="777" max="778" width="0" style="2" hidden="1" customWidth="1"/>
    <col min="779" max="779" width="30.54296875" style="2" customWidth="1"/>
    <col min="780" max="780" width="10.54296875" style="2" customWidth="1"/>
    <col min="781" max="1024" width="9.1796875" style="2"/>
    <col min="1025" max="1025" width="5.81640625" style="2" customWidth="1"/>
    <col min="1026" max="1026" width="14.81640625" style="2" customWidth="1"/>
    <col min="1027" max="1027" width="21.7265625" style="2" customWidth="1"/>
    <col min="1028" max="1028" width="8.7265625" style="2" customWidth="1"/>
    <col min="1029" max="1029" width="13.453125" style="2" customWidth="1"/>
    <col min="1030" max="1030" width="12.1796875" style="2" customWidth="1"/>
    <col min="1031" max="1031" width="11.54296875" style="2" customWidth="1"/>
    <col min="1032" max="1032" width="16.81640625" style="2" customWidth="1"/>
    <col min="1033" max="1034" width="0" style="2" hidden="1" customWidth="1"/>
    <col min="1035" max="1035" width="30.54296875" style="2" customWidth="1"/>
    <col min="1036" max="1036" width="10.54296875" style="2" customWidth="1"/>
    <col min="1037" max="1280" width="9.1796875" style="2"/>
    <col min="1281" max="1281" width="5.81640625" style="2" customWidth="1"/>
    <col min="1282" max="1282" width="14.81640625" style="2" customWidth="1"/>
    <col min="1283" max="1283" width="21.7265625" style="2" customWidth="1"/>
    <col min="1284" max="1284" width="8.7265625" style="2" customWidth="1"/>
    <col min="1285" max="1285" width="13.453125" style="2" customWidth="1"/>
    <col min="1286" max="1286" width="12.1796875" style="2" customWidth="1"/>
    <col min="1287" max="1287" width="11.54296875" style="2" customWidth="1"/>
    <col min="1288" max="1288" width="16.81640625" style="2" customWidth="1"/>
    <col min="1289" max="1290" width="0" style="2" hidden="1" customWidth="1"/>
    <col min="1291" max="1291" width="30.54296875" style="2" customWidth="1"/>
    <col min="1292" max="1292" width="10.54296875" style="2" customWidth="1"/>
    <col min="1293" max="1536" width="9.1796875" style="2"/>
    <col min="1537" max="1537" width="5.81640625" style="2" customWidth="1"/>
    <col min="1538" max="1538" width="14.81640625" style="2" customWidth="1"/>
    <col min="1539" max="1539" width="21.7265625" style="2" customWidth="1"/>
    <col min="1540" max="1540" width="8.7265625" style="2" customWidth="1"/>
    <col min="1541" max="1541" width="13.453125" style="2" customWidth="1"/>
    <col min="1542" max="1542" width="12.1796875" style="2" customWidth="1"/>
    <col min="1543" max="1543" width="11.54296875" style="2" customWidth="1"/>
    <col min="1544" max="1544" width="16.81640625" style="2" customWidth="1"/>
    <col min="1545" max="1546" width="0" style="2" hidden="1" customWidth="1"/>
    <col min="1547" max="1547" width="30.54296875" style="2" customWidth="1"/>
    <col min="1548" max="1548" width="10.54296875" style="2" customWidth="1"/>
    <col min="1549" max="1792" width="9.1796875" style="2"/>
    <col min="1793" max="1793" width="5.81640625" style="2" customWidth="1"/>
    <col min="1794" max="1794" width="14.81640625" style="2" customWidth="1"/>
    <col min="1795" max="1795" width="21.7265625" style="2" customWidth="1"/>
    <col min="1796" max="1796" width="8.7265625" style="2" customWidth="1"/>
    <col min="1797" max="1797" width="13.453125" style="2" customWidth="1"/>
    <col min="1798" max="1798" width="12.1796875" style="2" customWidth="1"/>
    <col min="1799" max="1799" width="11.54296875" style="2" customWidth="1"/>
    <col min="1800" max="1800" width="16.81640625" style="2" customWidth="1"/>
    <col min="1801" max="1802" width="0" style="2" hidden="1" customWidth="1"/>
    <col min="1803" max="1803" width="30.54296875" style="2" customWidth="1"/>
    <col min="1804" max="1804" width="10.54296875" style="2" customWidth="1"/>
    <col min="1805" max="2048" width="9.1796875" style="2"/>
    <col min="2049" max="2049" width="5.81640625" style="2" customWidth="1"/>
    <col min="2050" max="2050" width="14.81640625" style="2" customWidth="1"/>
    <col min="2051" max="2051" width="21.7265625" style="2" customWidth="1"/>
    <col min="2052" max="2052" width="8.7265625" style="2" customWidth="1"/>
    <col min="2053" max="2053" width="13.453125" style="2" customWidth="1"/>
    <col min="2054" max="2054" width="12.1796875" style="2" customWidth="1"/>
    <col min="2055" max="2055" width="11.54296875" style="2" customWidth="1"/>
    <col min="2056" max="2056" width="16.81640625" style="2" customWidth="1"/>
    <col min="2057" max="2058" width="0" style="2" hidden="1" customWidth="1"/>
    <col min="2059" max="2059" width="30.54296875" style="2" customWidth="1"/>
    <col min="2060" max="2060" width="10.54296875" style="2" customWidth="1"/>
    <col min="2061" max="2304" width="9.1796875" style="2"/>
    <col min="2305" max="2305" width="5.81640625" style="2" customWidth="1"/>
    <col min="2306" max="2306" width="14.81640625" style="2" customWidth="1"/>
    <col min="2307" max="2307" width="21.7265625" style="2" customWidth="1"/>
    <col min="2308" max="2308" width="8.7265625" style="2" customWidth="1"/>
    <col min="2309" max="2309" width="13.453125" style="2" customWidth="1"/>
    <col min="2310" max="2310" width="12.1796875" style="2" customWidth="1"/>
    <col min="2311" max="2311" width="11.54296875" style="2" customWidth="1"/>
    <col min="2312" max="2312" width="16.81640625" style="2" customWidth="1"/>
    <col min="2313" max="2314" width="0" style="2" hidden="1" customWidth="1"/>
    <col min="2315" max="2315" width="30.54296875" style="2" customWidth="1"/>
    <col min="2316" max="2316" width="10.54296875" style="2" customWidth="1"/>
    <col min="2317" max="2560" width="9.1796875" style="2"/>
    <col min="2561" max="2561" width="5.81640625" style="2" customWidth="1"/>
    <col min="2562" max="2562" width="14.81640625" style="2" customWidth="1"/>
    <col min="2563" max="2563" width="21.7265625" style="2" customWidth="1"/>
    <col min="2564" max="2564" width="8.7265625" style="2" customWidth="1"/>
    <col min="2565" max="2565" width="13.453125" style="2" customWidth="1"/>
    <col min="2566" max="2566" width="12.1796875" style="2" customWidth="1"/>
    <col min="2567" max="2567" width="11.54296875" style="2" customWidth="1"/>
    <col min="2568" max="2568" width="16.81640625" style="2" customWidth="1"/>
    <col min="2569" max="2570" width="0" style="2" hidden="1" customWidth="1"/>
    <col min="2571" max="2571" width="30.54296875" style="2" customWidth="1"/>
    <col min="2572" max="2572" width="10.54296875" style="2" customWidth="1"/>
    <col min="2573" max="2816" width="9.1796875" style="2"/>
    <col min="2817" max="2817" width="5.81640625" style="2" customWidth="1"/>
    <col min="2818" max="2818" width="14.81640625" style="2" customWidth="1"/>
    <col min="2819" max="2819" width="21.7265625" style="2" customWidth="1"/>
    <col min="2820" max="2820" width="8.7265625" style="2" customWidth="1"/>
    <col min="2821" max="2821" width="13.453125" style="2" customWidth="1"/>
    <col min="2822" max="2822" width="12.1796875" style="2" customWidth="1"/>
    <col min="2823" max="2823" width="11.54296875" style="2" customWidth="1"/>
    <col min="2824" max="2824" width="16.81640625" style="2" customWidth="1"/>
    <col min="2825" max="2826" width="0" style="2" hidden="1" customWidth="1"/>
    <col min="2827" max="2827" width="30.54296875" style="2" customWidth="1"/>
    <col min="2828" max="2828" width="10.54296875" style="2" customWidth="1"/>
    <col min="2829" max="3072" width="9.1796875" style="2"/>
    <col min="3073" max="3073" width="5.81640625" style="2" customWidth="1"/>
    <col min="3074" max="3074" width="14.81640625" style="2" customWidth="1"/>
    <col min="3075" max="3075" width="21.7265625" style="2" customWidth="1"/>
    <col min="3076" max="3076" width="8.7265625" style="2" customWidth="1"/>
    <col min="3077" max="3077" width="13.453125" style="2" customWidth="1"/>
    <col min="3078" max="3078" width="12.1796875" style="2" customWidth="1"/>
    <col min="3079" max="3079" width="11.54296875" style="2" customWidth="1"/>
    <col min="3080" max="3080" width="16.81640625" style="2" customWidth="1"/>
    <col min="3081" max="3082" width="0" style="2" hidden="1" customWidth="1"/>
    <col min="3083" max="3083" width="30.54296875" style="2" customWidth="1"/>
    <col min="3084" max="3084" width="10.54296875" style="2" customWidth="1"/>
    <col min="3085" max="3328" width="9.1796875" style="2"/>
    <col min="3329" max="3329" width="5.81640625" style="2" customWidth="1"/>
    <col min="3330" max="3330" width="14.81640625" style="2" customWidth="1"/>
    <col min="3331" max="3331" width="21.7265625" style="2" customWidth="1"/>
    <col min="3332" max="3332" width="8.7265625" style="2" customWidth="1"/>
    <col min="3333" max="3333" width="13.453125" style="2" customWidth="1"/>
    <col min="3334" max="3334" width="12.1796875" style="2" customWidth="1"/>
    <col min="3335" max="3335" width="11.54296875" style="2" customWidth="1"/>
    <col min="3336" max="3336" width="16.81640625" style="2" customWidth="1"/>
    <col min="3337" max="3338" width="0" style="2" hidden="1" customWidth="1"/>
    <col min="3339" max="3339" width="30.54296875" style="2" customWidth="1"/>
    <col min="3340" max="3340" width="10.54296875" style="2" customWidth="1"/>
    <col min="3341" max="3584" width="9.1796875" style="2"/>
    <col min="3585" max="3585" width="5.81640625" style="2" customWidth="1"/>
    <col min="3586" max="3586" width="14.81640625" style="2" customWidth="1"/>
    <col min="3587" max="3587" width="21.7265625" style="2" customWidth="1"/>
    <col min="3588" max="3588" width="8.7265625" style="2" customWidth="1"/>
    <col min="3589" max="3589" width="13.453125" style="2" customWidth="1"/>
    <col min="3590" max="3590" width="12.1796875" style="2" customWidth="1"/>
    <col min="3591" max="3591" width="11.54296875" style="2" customWidth="1"/>
    <col min="3592" max="3592" width="16.81640625" style="2" customWidth="1"/>
    <col min="3593" max="3594" width="0" style="2" hidden="1" customWidth="1"/>
    <col min="3595" max="3595" width="30.54296875" style="2" customWidth="1"/>
    <col min="3596" max="3596" width="10.54296875" style="2" customWidth="1"/>
    <col min="3597" max="3840" width="9.1796875" style="2"/>
    <col min="3841" max="3841" width="5.81640625" style="2" customWidth="1"/>
    <col min="3842" max="3842" width="14.81640625" style="2" customWidth="1"/>
    <col min="3843" max="3843" width="21.7265625" style="2" customWidth="1"/>
    <col min="3844" max="3844" width="8.7265625" style="2" customWidth="1"/>
    <col min="3845" max="3845" width="13.453125" style="2" customWidth="1"/>
    <col min="3846" max="3846" width="12.1796875" style="2" customWidth="1"/>
    <col min="3847" max="3847" width="11.54296875" style="2" customWidth="1"/>
    <col min="3848" max="3848" width="16.81640625" style="2" customWidth="1"/>
    <col min="3849" max="3850" width="0" style="2" hidden="1" customWidth="1"/>
    <col min="3851" max="3851" width="30.54296875" style="2" customWidth="1"/>
    <col min="3852" max="3852" width="10.54296875" style="2" customWidth="1"/>
    <col min="3853" max="4096" width="9.1796875" style="2"/>
    <col min="4097" max="4097" width="5.81640625" style="2" customWidth="1"/>
    <col min="4098" max="4098" width="14.81640625" style="2" customWidth="1"/>
    <col min="4099" max="4099" width="21.7265625" style="2" customWidth="1"/>
    <col min="4100" max="4100" width="8.7265625" style="2" customWidth="1"/>
    <col min="4101" max="4101" width="13.453125" style="2" customWidth="1"/>
    <col min="4102" max="4102" width="12.1796875" style="2" customWidth="1"/>
    <col min="4103" max="4103" width="11.54296875" style="2" customWidth="1"/>
    <col min="4104" max="4104" width="16.81640625" style="2" customWidth="1"/>
    <col min="4105" max="4106" width="0" style="2" hidden="1" customWidth="1"/>
    <col min="4107" max="4107" width="30.54296875" style="2" customWidth="1"/>
    <col min="4108" max="4108" width="10.54296875" style="2" customWidth="1"/>
    <col min="4109" max="4352" width="9.1796875" style="2"/>
    <col min="4353" max="4353" width="5.81640625" style="2" customWidth="1"/>
    <col min="4354" max="4354" width="14.81640625" style="2" customWidth="1"/>
    <col min="4355" max="4355" width="21.7265625" style="2" customWidth="1"/>
    <col min="4356" max="4356" width="8.7265625" style="2" customWidth="1"/>
    <col min="4357" max="4357" width="13.453125" style="2" customWidth="1"/>
    <col min="4358" max="4358" width="12.1796875" style="2" customWidth="1"/>
    <col min="4359" max="4359" width="11.54296875" style="2" customWidth="1"/>
    <col min="4360" max="4360" width="16.81640625" style="2" customWidth="1"/>
    <col min="4361" max="4362" width="0" style="2" hidden="1" customWidth="1"/>
    <col min="4363" max="4363" width="30.54296875" style="2" customWidth="1"/>
    <col min="4364" max="4364" width="10.54296875" style="2" customWidth="1"/>
    <col min="4365" max="4608" width="9.1796875" style="2"/>
    <col min="4609" max="4609" width="5.81640625" style="2" customWidth="1"/>
    <col min="4610" max="4610" width="14.81640625" style="2" customWidth="1"/>
    <col min="4611" max="4611" width="21.7265625" style="2" customWidth="1"/>
    <col min="4612" max="4612" width="8.7265625" style="2" customWidth="1"/>
    <col min="4613" max="4613" width="13.453125" style="2" customWidth="1"/>
    <col min="4614" max="4614" width="12.1796875" style="2" customWidth="1"/>
    <col min="4615" max="4615" width="11.54296875" style="2" customWidth="1"/>
    <col min="4616" max="4616" width="16.81640625" style="2" customWidth="1"/>
    <col min="4617" max="4618" width="0" style="2" hidden="1" customWidth="1"/>
    <col min="4619" max="4619" width="30.54296875" style="2" customWidth="1"/>
    <col min="4620" max="4620" width="10.54296875" style="2" customWidth="1"/>
    <col min="4621" max="4864" width="9.1796875" style="2"/>
    <col min="4865" max="4865" width="5.81640625" style="2" customWidth="1"/>
    <col min="4866" max="4866" width="14.81640625" style="2" customWidth="1"/>
    <col min="4867" max="4867" width="21.7265625" style="2" customWidth="1"/>
    <col min="4868" max="4868" width="8.7265625" style="2" customWidth="1"/>
    <col min="4869" max="4869" width="13.453125" style="2" customWidth="1"/>
    <col min="4870" max="4870" width="12.1796875" style="2" customWidth="1"/>
    <col min="4871" max="4871" width="11.54296875" style="2" customWidth="1"/>
    <col min="4872" max="4872" width="16.81640625" style="2" customWidth="1"/>
    <col min="4873" max="4874" width="0" style="2" hidden="1" customWidth="1"/>
    <col min="4875" max="4875" width="30.54296875" style="2" customWidth="1"/>
    <col min="4876" max="4876" width="10.54296875" style="2" customWidth="1"/>
    <col min="4877" max="5120" width="9.1796875" style="2"/>
    <col min="5121" max="5121" width="5.81640625" style="2" customWidth="1"/>
    <col min="5122" max="5122" width="14.81640625" style="2" customWidth="1"/>
    <col min="5123" max="5123" width="21.7265625" style="2" customWidth="1"/>
    <col min="5124" max="5124" width="8.7265625" style="2" customWidth="1"/>
    <col min="5125" max="5125" width="13.453125" style="2" customWidth="1"/>
    <col min="5126" max="5126" width="12.1796875" style="2" customWidth="1"/>
    <col min="5127" max="5127" width="11.54296875" style="2" customWidth="1"/>
    <col min="5128" max="5128" width="16.81640625" style="2" customWidth="1"/>
    <col min="5129" max="5130" width="0" style="2" hidden="1" customWidth="1"/>
    <col min="5131" max="5131" width="30.54296875" style="2" customWidth="1"/>
    <col min="5132" max="5132" width="10.54296875" style="2" customWidth="1"/>
    <col min="5133" max="5376" width="9.1796875" style="2"/>
    <col min="5377" max="5377" width="5.81640625" style="2" customWidth="1"/>
    <col min="5378" max="5378" width="14.81640625" style="2" customWidth="1"/>
    <col min="5379" max="5379" width="21.7265625" style="2" customWidth="1"/>
    <col min="5380" max="5380" width="8.7265625" style="2" customWidth="1"/>
    <col min="5381" max="5381" width="13.453125" style="2" customWidth="1"/>
    <col min="5382" max="5382" width="12.1796875" style="2" customWidth="1"/>
    <col min="5383" max="5383" width="11.54296875" style="2" customWidth="1"/>
    <col min="5384" max="5384" width="16.81640625" style="2" customWidth="1"/>
    <col min="5385" max="5386" width="0" style="2" hidden="1" customWidth="1"/>
    <col min="5387" max="5387" width="30.54296875" style="2" customWidth="1"/>
    <col min="5388" max="5388" width="10.54296875" style="2" customWidth="1"/>
    <col min="5389" max="5632" width="9.1796875" style="2"/>
    <col min="5633" max="5633" width="5.81640625" style="2" customWidth="1"/>
    <col min="5634" max="5634" width="14.81640625" style="2" customWidth="1"/>
    <col min="5635" max="5635" width="21.7265625" style="2" customWidth="1"/>
    <col min="5636" max="5636" width="8.7265625" style="2" customWidth="1"/>
    <col min="5637" max="5637" width="13.453125" style="2" customWidth="1"/>
    <col min="5638" max="5638" width="12.1796875" style="2" customWidth="1"/>
    <col min="5639" max="5639" width="11.54296875" style="2" customWidth="1"/>
    <col min="5640" max="5640" width="16.81640625" style="2" customWidth="1"/>
    <col min="5641" max="5642" width="0" style="2" hidden="1" customWidth="1"/>
    <col min="5643" max="5643" width="30.54296875" style="2" customWidth="1"/>
    <col min="5644" max="5644" width="10.54296875" style="2" customWidth="1"/>
    <col min="5645" max="5888" width="9.1796875" style="2"/>
    <col min="5889" max="5889" width="5.81640625" style="2" customWidth="1"/>
    <col min="5890" max="5890" width="14.81640625" style="2" customWidth="1"/>
    <col min="5891" max="5891" width="21.7265625" style="2" customWidth="1"/>
    <col min="5892" max="5892" width="8.7265625" style="2" customWidth="1"/>
    <col min="5893" max="5893" width="13.453125" style="2" customWidth="1"/>
    <col min="5894" max="5894" width="12.1796875" style="2" customWidth="1"/>
    <col min="5895" max="5895" width="11.54296875" style="2" customWidth="1"/>
    <col min="5896" max="5896" width="16.81640625" style="2" customWidth="1"/>
    <col min="5897" max="5898" width="0" style="2" hidden="1" customWidth="1"/>
    <col min="5899" max="5899" width="30.54296875" style="2" customWidth="1"/>
    <col min="5900" max="5900" width="10.54296875" style="2" customWidth="1"/>
    <col min="5901" max="6144" width="9.1796875" style="2"/>
    <col min="6145" max="6145" width="5.81640625" style="2" customWidth="1"/>
    <col min="6146" max="6146" width="14.81640625" style="2" customWidth="1"/>
    <col min="6147" max="6147" width="21.7265625" style="2" customWidth="1"/>
    <col min="6148" max="6148" width="8.7265625" style="2" customWidth="1"/>
    <col min="6149" max="6149" width="13.453125" style="2" customWidth="1"/>
    <col min="6150" max="6150" width="12.1796875" style="2" customWidth="1"/>
    <col min="6151" max="6151" width="11.54296875" style="2" customWidth="1"/>
    <col min="6152" max="6152" width="16.81640625" style="2" customWidth="1"/>
    <col min="6153" max="6154" width="0" style="2" hidden="1" customWidth="1"/>
    <col min="6155" max="6155" width="30.54296875" style="2" customWidth="1"/>
    <col min="6156" max="6156" width="10.54296875" style="2" customWidth="1"/>
    <col min="6157" max="6400" width="9.1796875" style="2"/>
    <col min="6401" max="6401" width="5.81640625" style="2" customWidth="1"/>
    <col min="6402" max="6402" width="14.81640625" style="2" customWidth="1"/>
    <col min="6403" max="6403" width="21.7265625" style="2" customWidth="1"/>
    <col min="6404" max="6404" width="8.7265625" style="2" customWidth="1"/>
    <col min="6405" max="6405" width="13.453125" style="2" customWidth="1"/>
    <col min="6406" max="6406" width="12.1796875" style="2" customWidth="1"/>
    <col min="6407" max="6407" width="11.54296875" style="2" customWidth="1"/>
    <col min="6408" max="6408" width="16.81640625" style="2" customWidth="1"/>
    <col min="6409" max="6410" width="0" style="2" hidden="1" customWidth="1"/>
    <col min="6411" max="6411" width="30.54296875" style="2" customWidth="1"/>
    <col min="6412" max="6412" width="10.54296875" style="2" customWidth="1"/>
    <col min="6413" max="6656" width="9.1796875" style="2"/>
    <col min="6657" max="6657" width="5.81640625" style="2" customWidth="1"/>
    <col min="6658" max="6658" width="14.81640625" style="2" customWidth="1"/>
    <col min="6659" max="6659" width="21.7265625" style="2" customWidth="1"/>
    <col min="6660" max="6660" width="8.7265625" style="2" customWidth="1"/>
    <col min="6661" max="6661" width="13.453125" style="2" customWidth="1"/>
    <col min="6662" max="6662" width="12.1796875" style="2" customWidth="1"/>
    <col min="6663" max="6663" width="11.54296875" style="2" customWidth="1"/>
    <col min="6664" max="6664" width="16.81640625" style="2" customWidth="1"/>
    <col min="6665" max="6666" width="0" style="2" hidden="1" customWidth="1"/>
    <col min="6667" max="6667" width="30.54296875" style="2" customWidth="1"/>
    <col min="6668" max="6668" width="10.54296875" style="2" customWidth="1"/>
    <col min="6669" max="6912" width="9.1796875" style="2"/>
    <col min="6913" max="6913" width="5.81640625" style="2" customWidth="1"/>
    <col min="6914" max="6914" width="14.81640625" style="2" customWidth="1"/>
    <col min="6915" max="6915" width="21.7265625" style="2" customWidth="1"/>
    <col min="6916" max="6916" width="8.7265625" style="2" customWidth="1"/>
    <col min="6917" max="6917" width="13.453125" style="2" customWidth="1"/>
    <col min="6918" max="6918" width="12.1796875" style="2" customWidth="1"/>
    <col min="6919" max="6919" width="11.54296875" style="2" customWidth="1"/>
    <col min="6920" max="6920" width="16.81640625" style="2" customWidth="1"/>
    <col min="6921" max="6922" width="0" style="2" hidden="1" customWidth="1"/>
    <col min="6923" max="6923" width="30.54296875" style="2" customWidth="1"/>
    <col min="6924" max="6924" width="10.54296875" style="2" customWidth="1"/>
    <col min="6925" max="7168" width="9.1796875" style="2"/>
    <col min="7169" max="7169" width="5.81640625" style="2" customWidth="1"/>
    <col min="7170" max="7170" width="14.81640625" style="2" customWidth="1"/>
    <col min="7171" max="7171" width="21.7265625" style="2" customWidth="1"/>
    <col min="7172" max="7172" width="8.7265625" style="2" customWidth="1"/>
    <col min="7173" max="7173" width="13.453125" style="2" customWidth="1"/>
    <col min="7174" max="7174" width="12.1796875" style="2" customWidth="1"/>
    <col min="7175" max="7175" width="11.54296875" style="2" customWidth="1"/>
    <col min="7176" max="7176" width="16.81640625" style="2" customWidth="1"/>
    <col min="7177" max="7178" width="0" style="2" hidden="1" customWidth="1"/>
    <col min="7179" max="7179" width="30.54296875" style="2" customWidth="1"/>
    <col min="7180" max="7180" width="10.54296875" style="2" customWidth="1"/>
    <col min="7181" max="7424" width="9.1796875" style="2"/>
    <col min="7425" max="7425" width="5.81640625" style="2" customWidth="1"/>
    <col min="7426" max="7426" width="14.81640625" style="2" customWidth="1"/>
    <col min="7427" max="7427" width="21.7265625" style="2" customWidth="1"/>
    <col min="7428" max="7428" width="8.7265625" style="2" customWidth="1"/>
    <col min="7429" max="7429" width="13.453125" style="2" customWidth="1"/>
    <col min="7430" max="7430" width="12.1796875" style="2" customWidth="1"/>
    <col min="7431" max="7431" width="11.54296875" style="2" customWidth="1"/>
    <col min="7432" max="7432" width="16.81640625" style="2" customWidth="1"/>
    <col min="7433" max="7434" width="0" style="2" hidden="1" customWidth="1"/>
    <col min="7435" max="7435" width="30.54296875" style="2" customWidth="1"/>
    <col min="7436" max="7436" width="10.54296875" style="2" customWidth="1"/>
    <col min="7437" max="7680" width="9.1796875" style="2"/>
    <col min="7681" max="7681" width="5.81640625" style="2" customWidth="1"/>
    <col min="7682" max="7682" width="14.81640625" style="2" customWidth="1"/>
    <col min="7683" max="7683" width="21.7265625" style="2" customWidth="1"/>
    <col min="7684" max="7684" width="8.7265625" style="2" customWidth="1"/>
    <col min="7685" max="7685" width="13.453125" style="2" customWidth="1"/>
    <col min="7686" max="7686" width="12.1796875" style="2" customWidth="1"/>
    <col min="7687" max="7687" width="11.54296875" style="2" customWidth="1"/>
    <col min="7688" max="7688" width="16.81640625" style="2" customWidth="1"/>
    <col min="7689" max="7690" width="0" style="2" hidden="1" customWidth="1"/>
    <col min="7691" max="7691" width="30.54296875" style="2" customWidth="1"/>
    <col min="7692" max="7692" width="10.54296875" style="2" customWidth="1"/>
    <col min="7693" max="7936" width="9.1796875" style="2"/>
    <col min="7937" max="7937" width="5.81640625" style="2" customWidth="1"/>
    <col min="7938" max="7938" width="14.81640625" style="2" customWidth="1"/>
    <col min="7939" max="7939" width="21.7265625" style="2" customWidth="1"/>
    <col min="7940" max="7940" width="8.7265625" style="2" customWidth="1"/>
    <col min="7941" max="7941" width="13.453125" style="2" customWidth="1"/>
    <col min="7942" max="7942" width="12.1796875" style="2" customWidth="1"/>
    <col min="7943" max="7943" width="11.54296875" style="2" customWidth="1"/>
    <col min="7944" max="7944" width="16.81640625" style="2" customWidth="1"/>
    <col min="7945" max="7946" width="0" style="2" hidden="1" customWidth="1"/>
    <col min="7947" max="7947" width="30.54296875" style="2" customWidth="1"/>
    <col min="7948" max="7948" width="10.54296875" style="2" customWidth="1"/>
    <col min="7949" max="8192" width="9.1796875" style="2"/>
    <col min="8193" max="8193" width="5.81640625" style="2" customWidth="1"/>
    <col min="8194" max="8194" width="14.81640625" style="2" customWidth="1"/>
    <col min="8195" max="8195" width="21.7265625" style="2" customWidth="1"/>
    <col min="8196" max="8196" width="8.7265625" style="2" customWidth="1"/>
    <col min="8197" max="8197" width="13.453125" style="2" customWidth="1"/>
    <col min="8198" max="8198" width="12.1796875" style="2" customWidth="1"/>
    <col min="8199" max="8199" width="11.54296875" style="2" customWidth="1"/>
    <col min="8200" max="8200" width="16.81640625" style="2" customWidth="1"/>
    <col min="8201" max="8202" width="0" style="2" hidden="1" customWidth="1"/>
    <col min="8203" max="8203" width="30.54296875" style="2" customWidth="1"/>
    <col min="8204" max="8204" width="10.54296875" style="2" customWidth="1"/>
    <col min="8205" max="8448" width="9.1796875" style="2"/>
    <col min="8449" max="8449" width="5.81640625" style="2" customWidth="1"/>
    <col min="8450" max="8450" width="14.81640625" style="2" customWidth="1"/>
    <col min="8451" max="8451" width="21.7265625" style="2" customWidth="1"/>
    <col min="8452" max="8452" width="8.7265625" style="2" customWidth="1"/>
    <col min="8453" max="8453" width="13.453125" style="2" customWidth="1"/>
    <col min="8454" max="8454" width="12.1796875" style="2" customWidth="1"/>
    <col min="8455" max="8455" width="11.54296875" style="2" customWidth="1"/>
    <col min="8456" max="8456" width="16.81640625" style="2" customWidth="1"/>
    <col min="8457" max="8458" width="0" style="2" hidden="1" customWidth="1"/>
    <col min="8459" max="8459" width="30.54296875" style="2" customWidth="1"/>
    <col min="8460" max="8460" width="10.54296875" style="2" customWidth="1"/>
    <col min="8461" max="8704" width="9.1796875" style="2"/>
    <col min="8705" max="8705" width="5.81640625" style="2" customWidth="1"/>
    <col min="8706" max="8706" width="14.81640625" style="2" customWidth="1"/>
    <col min="8707" max="8707" width="21.7265625" style="2" customWidth="1"/>
    <col min="8708" max="8708" width="8.7265625" style="2" customWidth="1"/>
    <col min="8709" max="8709" width="13.453125" style="2" customWidth="1"/>
    <col min="8710" max="8710" width="12.1796875" style="2" customWidth="1"/>
    <col min="8711" max="8711" width="11.54296875" style="2" customWidth="1"/>
    <col min="8712" max="8712" width="16.81640625" style="2" customWidth="1"/>
    <col min="8713" max="8714" width="0" style="2" hidden="1" customWidth="1"/>
    <col min="8715" max="8715" width="30.54296875" style="2" customWidth="1"/>
    <col min="8716" max="8716" width="10.54296875" style="2" customWidth="1"/>
    <col min="8717" max="8960" width="9.1796875" style="2"/>
    <col min="8961" max="8961" width="5.81640625" style="2" customWidth="1"/>
    <col min="8962" max="8962" width="14.81640625" style="2" customWidth="1"/>
    <col min="8963" max="8963" width="21.7265625" style="2" customWidth="1"/>
    <col min="8964" max="8964" width="8.7265625" style="2" customWidth="1"/>
    <col min="8965" max="8965" width="13.453125" style="2" customWidth="1"/>
    <col min="8966" max="8966" width="12.1796875" style="2" customWidth="1"/>
    <col min="8967" max="8967" width="11.54296875" style="2" customWidth="1"/>
    <col min="8968" max="8968" width="16.81640625" style="2" customWidth="1"/>
    <col min="8969" max="8970" width="0" style="2" hidden="1" customWidth="1"/>
    <col min="8971" max="8971" width="30.54296875" style="2" customWidth="1"/>
    <col min="8972" max="8972" width="10.54296875" style="2" customWidth="1"/>
    <col min="8973" max="9216" width="9.1796875" style="2"/>
    <col min="9217" max="9217" width="5.81640625" style="2" customWidth="1"/>
    <col min="9218" max="9218" width="14.81640625" style="2" customWidth="1"/>
    <col min="9219" max="9219" width="21.7265625" style="2" customWidth="1"/>
    <col min="9220" max="9220" width="8.7265625" style="2" customWidth="1"/>
    <col min="9221" max="9221" width="13.453125" style="2" customWidth="1"/>
    <col min="9222" max="9222" width="12.1796875" style="2" customWidth="1"/>
    <col min="9223" max="9223" width="11.54296875" style="2" customWidth="1"/>
    <col min="9224" max="9224" width="16.81640625" style="2" customWidth="1"/>
    <col min="9225" max="9226" width="0" style="2" hidden="1" customWidth="1"/>
    <col min="9227" max="9227" width="30.54296875" style="2" customWidth="1"/>
    <col min="9228" max="9228" width="10.54296875" style="2" customWidth="1"/>
    <col min="9229" max="9472" width="9.1796875" style="2"/>
    <col min="9473" max="9473" width="5.81640625" style="2" customWidth="1"/>
    <col min="9474" max="9474" width="14.81640625" style="2" customWidth="1"/>
    <col min="9475" max="9475" width="21.7265625" style="2" customWidth="1"/>
    <col min="9476" max="9476" width="8.7265625" style="2" customWidth="1"/>
    <col min="9477" max="9477" width="13.453125" style="2" customWidth="1"/>
    <col min="9478" max="9478" width="12.1796875" style="2" customWidth="1"/>
    <col min="9479" max="9479" width="11.54296875" style="2" customWidth="1"/>
    <col min="9480" max="9480" width="16.81640625" style="2" customWidth="1"/>
    <col min="9481" max="9482" width="0" style="2" hidden="1" customWidth="1"/>
    <col min="9483" max="9483" width="30.54296875" style="2" customWidth="1"/>
    <col min="9484" max="9484" width="10.54296875" style="2" customWidth="1"/>
    <col min="9485" max="9728" width="9.1796875" style="2"/>
    <col min="9729" max="9729" width="5.81640625" style="2" customWidth="1"/>
    <col min="9730" max="9730" width="14.81640625" style="2" customWidth="1"/>
    <col min="9731" max="9731" width="21.7265625" style="2" customWidth="1"/>
    <col min="9732" max="9732" width="8.7265625" style="2" customWidth="1"/>
    <col min="9733" max="9733" width="13.453125" style="2" customWidth="1"/>
    <col min="9734" max="9734" width="12.1796875" style="2" customWidth="1"/>
    <col min="9735" max="9735" width="11.54296875" style="2" customWidth="1"/>
    <col min="9736" max="9736" width="16.81640625" style="2" customWidth="1"/>
    <col min="9737" max="9738" width="0" style="2" hidden="1" customWidth="1"/>
    <col min="9739" max="9739" width="30.54296875" style="2" customWidth="1"/>
    <col min="9740" max="9740" width="10.54296875" style="2" customWidth="1"/>
    <col min="9741" max="9984" width="9.1796875" style="2"/>
    <col min="9985" max="9985" width="5.81640625" style="2" customWidth="1"/>
    <col min="9986" max="9986" width="14.81640625" style="2" customWidth="1"/>
    <col min="9987" max="9987" width="21.7265625" style="2" customWidth="1"/>
    <col min="9988" max="9988" width="8.7265625" style="2" customWidth="1"/>
    <col min="9989" max="9989" width="13.453125" style="2" customWidth="1"/>
    <col min="9990" max="9990" width="12.1796875" style="2" customWidth="1"/>
    <col min="9991" max="9991" width="11.54296875" style="2" customWidth="1"/>
    <col min="9992" max="9992" width="16.81640625" style="2" customWidth="1"/>
    <col min="9993" max="9994" width="0" style="2" hidden="1" customWidth="1"/>
    <col min="9995" max="9995" width="30.54296875" style="2" customWidth="1"/>
    <col min="9996" max="9996" width="10.54296875" style="2" customWidth="1"/>
    <col min="9997" max="10240" width="9.1796875" style="2"/>
    <col min="10241" max="10241" width="5.81640625" style="2" customWidth="1"/>
    <col min="10242" max="10242" width="14.81640625" style="2" customWidth="1"/>
    <col min="10243" max="10243" width="21.7265625" style="2" customWidth="1"/>
    <col min="10244" max="10244" width="8.7265625" style="2" customWidth="1"/>
    <col min="10245" max="10245" width="13.453125" style="2" customWidth="1"/>
    <col min="10246" max="10246" width="12.1796875" style="2" customWidth="1"/>
    <col min="10247" max="10247" width="11.54296875" style="2" customWidth="1"/>
    <col min="10248" max="10248" width="16.81640625" style="2" customWidth="1"/>
    <col min="10249" max="10250" width="0" style="2" hidden="1" customWidth="1"/>
    <col min="10251" max="10251" width="30.54296875" style="2" customWidth="1"/>
    <col min="10252" max="10252" width="10.54296875" style="2" customWidth="1"/>
    <col min="10253" max="10496" width="9.1796875" style="2"/>
    <col min="10497" max="10497" width="5.81640625" style="2" customWidth="1"/>
    <col min="10498" max="10498" width="14.81640625" style="2" customWidth="1"/>
    <col min="10499" max="10499" width="21.7265625" style="2" customWidth="1"/>
    <col min="10500" max="10500" width="8.7265625" style="2" customWidth="1"/>
    <col min="10501" max="10501" width="13.453125" style="2" customWidth="1"/>
    <col min="10502" max="10502" width="12.1796875" style="2" customWidth="1"/>
    <col min="10503" max="10503" width="11.54296875" style="2" customWidth="1"/>
    <col min="10504" max="10504" width="16.81640625" style="2" customWidth="1"/>
    <col min="10505" max="10506" width="0" style="2" hidden="1" customWidth="1"/>
    <col min="10507" max="10507" width="30.54296875" style="2" customWidth="1"/>
    <col min="10508" max="10508" width="10.54296875" style="2" customWidth="1"/>
    <col min="10509" max="10752" width="9.1796875" style="2"/>
    <col min="10753" max="10753" width="5.81640625" style="2" customWidth="1"/>
    <col min="10754" max="10754" width="14.81640625" style="2" customWidth="1"/>
    <col min="10755" max="10755" width="21.7265625" style="2" customWidth="1"/>
    <col min="10756" max="10756" width="8.7265625" style="2" customWidth="1"/>
    <col min="10757" max="10757" width="13.453125" style="2" customWidth="1"/>
    <col min="10758" max="10758" width="12.1796875" style="2" customWidth="1"/>
    <col min="10759" max="10759" width="11.54296875" style="2" customWidth="1"/>
    <col min="10760" max="10760" width="16.81640625" style="2" customWidth="1"/>
    <col min="10761" max="10762" width="0" style="2" hidden="1" customWidth="1"/>
    <col min="10763" max="10763" width="30.54296875" style="2" customWidth="1"/>
    <col min="10764" max="10764" width="10.54296875" style="2" customWidth="1"/>
    <col min="10765" max="11008" width="9.1796875" style="2"/>
    <col min="11009" max="11009" width="5.81640625" style="2" customWidth="1"/>
    <col min="11010" max="11010" width="14.81640625" style="2" customWidth="1"/>
    <col min="11011" max="11011" width="21.7265625" style="2" customWidth="1"/>
    <col min="11012" max="11012" width="8.7265625" style="2" customWidth="1"/>
    <col min="11013" max="11013" width="13.453125" style="2" customWidth="1"/>
    <col min="11014" max="11014" width="12.1796875" style="2" customWidth="1"/>
    <col min="11015" max="11015" width="11.54296875" style="2" customWidth="1"/>
    <col min="11016" max="11016" width="16.81640625" style="2" customWidth="1"/>
    <col min="11017" max="11018" width="0" style="2" hidden="1" customWidth="1"/>
    <col min="11019" max="11019" width="30.54296875" style="2" customWidth="1"/>
    <col min="11020" max="11020" width="10.54296875" style="2" customWidth="1"/>
    <col min="11021" max="11264" width="9.1796875" style="2"/>
    <col min="11265" max="11265" width="5.81640625" style="2" customWidth="1"/>
    <col min="11266" max="11266" width="14.81640625" style="2" customWidth="1"/>
    <col min="11267" max="11267" width="21.7265625" style="2" customWidth="1"/>
    <col min="11268" max="11268" width="8.7265625" style="2" customWidth="1"/>
    <col min="11269" max="11269" width="13.453125" style="2" customWidth="1"/>
    <col min="11270" max="11270" width="12.1796875" style="2" customWidth="1"/>
    <col min="11271" max="11271" width="11.54296875" style="2" customWidth="1"/>
    <col min="11272" max="11272" width="16.81640625" style="2" customWidth="1"/>
    <col min="11273" max="11274" width="0" style="2" hidden="1" customWidth="1"/>
    <col min="11275" max="11275" width="30.54296875" style="2" customWidth="1"/>
    <col min="11276" max="11276" width="10.54296875" style="2" customWidth="1"/>
    <col min="11277" max="11520" width="9.1796875" style="2"/>
    <col min="11521" max="11521" width="5.81640625" style="2" customWidth="1"/>
    <col min="11522" max="11522" width="14.81640625" style="2" customWidth="1"/>
    <col min="11523" max="11523" width="21.7265625" style="2" customWidth="1"/>
    <col min="11524" max="11524" width="8.7265625" style="2" customWidth="1"/>
    <col min="11525" max="11525" width="13.453125" style="2" customWidth="1"/>
    <col min="11526" max="11526" width="12.1796875" style="2" customWidth="1"/>
    <col min="11527" max="11527" width="11.54296875" style="2" customWidth="1"/>
    <col min="11528" max="11528" width="16.81640625" style="2" customWidth="1"/>
    <col min="11529" max="11530" width="0" style="2" hidden="1" customWidth="1"/>
    <col min="11531" max="11531" width="30.54296875" style="2" customWidth="1"/>
    <col min="11532" max="11532" width="10.54296875" style="2" customWidth="1"/>
    <col min="11533" max="11776" width="9.1796875" style="2"/>
    <col min="11777" max="11777" width="5.81640625" style="2" customWidth="1"/>
    <col min="11778" max="11778" width="14.81640625" style="2" customWidth="1"/>
    <col min="11779" max="11779" width="21.7265625" style="2" customWidth="1"/>
    <col min="11780" max="11780" width="8.7265625" style="2" customWidth="1"/>
    <col min="11781" max="11781" width="13.453125" style="2" customWidth="1"/>
    <col min="11782" max="11782" width="12.1796875" style="2" customWidth="1"/>
    <col min="11783" max="11783" width="11.54296875" style="2" customWidth="1"/>
    <col min="11784" max="11784" width="16.81640625" style="2" customWidth="1"/>
    <col min="11785" max="11786" width="0" style="2" hidden="1" customWidth="1"/>
    <col min="11787" max="11787" width="30.54296875" style="2" customWidth="1"/>
    <col min="11788" max="11788" width="10.54296875" style="2" customWidth="1"/>
    <col min="11789" max="12032" width="9.1796875" style="2"/>
    <col min="12033" max="12033" width="5.81640625" style="2" customWidth="1"/>
    <col min="12034" max="12034" width="14.81640625" style="2" customWidth="1"/>
    <col min="12035" max="12035" width="21.7265625" style="2" customWidth="1"/>
    <col min="12036" max="12036" width="8.7265625" style="2" customWidth="1"/>
    <col min="12037" max="12037" width="13.453125" style="2" customWidth="1"/>
    <col min="12038" max="12038" width="12.1796875" style="2" customWidth="1"/>
    <col min="12039" max="12039" width="11.54296875" style="2" customWidth="1"/>
    <col min="12040" max="12040" width="16.81640625" style="2" customWidth="1"/>
    <col min="12041" max="12042" width="0" style="2" hidden="1" customWidth="1"/>
    <col min="12043" max="12043" width="30.54296875" style="2" customWidth="1"/>
    <col min="12044" max="12044" width="10.54296875" style="2" customWidth="1"/>
    <col min="12045" max="12288" width="9.1796875" style="2"/>
    <col min="12289" max="12289" width="5.81640625" style="2" customWidth="1"/>
    <col min="12290" max="12290" width="14.81640625" style="2" customWidth="1"/>
    <col min="12291" max="12291" width="21.7265625" style="2" customWidth="1"/>
    <col min="12292" max="12292" width="8.7265625" style="2" customWidth="1"/>
    <col min="12293" max="12293" width="13.453125" style="2" customWidth="1"/>
    <col min="12294" max="12294" width="12.1796875" style="2" customWidth="1"/>
    <col min="12295" max="12295" width="11.54296875" style="2" customWidth="1"/>
    <col min="12296" max="12296" width="16.81640625" style="2" customWidth="1"/>
    <col min="12297" max="12298" width="0" style="2" hidden="1" customWidth="1"/>
    <col min="12299" max="12299" width="30.54296875" style="2" customWidth="1"/>
    <col min="12300" max="12300" width="10.54296875" style="2" customWidth="1"/>
    <col min="12301" max="12544" width="9.1796875" style="2"/>
    <col min="12545" max="12545" width="5.81640625" style="2" customWidth="1"/>
    <col min="12546" max="12546" width="14.81640625" style="2" customWidth="1"/>
    <col min="12547" max="12547" width="21.7265625" style="2" customWidth="1"/>
    <col min="12548" max="12548" width="8.7265625" style="2" customWidth="1"/>
    <col min="12549" max="12549" width="13.453125" style="2" customWidth="1"/>
    <col min="12550" max="12550" width="12.1796875" style="2" customWidth="1"/>
    <col min="12551" max="12551" width="11.54296875" style="2" customWidth="1"/>
    <col min="12552" max="12552" width="16.81640625" style="2" customWidth="1"/>
    <col min="12553" max="12554" width="0" style="2" hidden="1" customWidth="1"/>
    <col min="12555" max="12555" width="30.54296875" style="2" customWidth="1"/>
    <col min="12556" max="12556" width="10.54296875" style="2" customWidth="1"/>
    <col min="12557" max="12800" width="9.1796875" style="2"/>
    <col min="12801" max="12801" width="5.81640625" style="2" customWidth="1"/>
    <col min="12802" max="12802" width="14.81640625" style="2" customWidth="1"/>
    <col min="12803" max="12803" width="21.7265625" style="2" customWidth="1"/>
    <col min="12804" max="12804" width="8.7265625" style="2" customWidth="1"/>
    <col min="12805" max="12805" width="13.453125" style="2" customWidth="1"/>
    <col min="12806" max="12806" width="12.1796875" style="2" customWidth="1"/>
    <col min="12807" max="12807" width="11.54296875" style="2" customWidth="1"/>
    <col min="12808" max="12808" width="16.81640625" style="2" customWidth="1"/>
    <col min="12809" max="12810" width="0" style="2" hidden="1" customWidth="1"/>
    <col min="12811" max="12811" width="30.54296875" style="2" customWidth="1"/>
    <col min="12812" max="12812" width="10.54296875" style="2" customWidth="1"/>
    <col min="12813" max="13056" width="9.1796875" style="2"/>
    <col min="13057" max="13057" width="5.81640625" style="2" customWidth="1"/>
    <col min="13058" max="13058" width="14.81640625" style="2" customWidth="1"/>
    <col min="13059" max="13059" width="21.7265625" style="2" customWidth="1"/>
    <col min="13060" max="13060" width="8.7265625" style="2" customWidth="1"/>
    <col min="13061" max="13061" width="13.453125" style="2" customWidth="1"/>
    <col min="13062" max="13062" width="12.1796875" style="2" customWidth="1"/>
    <col min="13063" max="13063" width="11.54296875" style="2" customWidth="1"/>
    <col min="13064" max="13064" width="16.81640625" style="2" customWidth="1"/>
    <col min="13065" max="13066" width="0" style="2" hidden="1" customWidth="1"/>
    <col min="13067" max="13067" width="30.54296875" style="2" customWidth="1"/>
    <col min="13068" max="13068" width="10.54296875" style="2" customWidth="1"/>
    <col min="13069" max="13312" width="9.1796875" style="2"/>
    <col min="13313" max="13313" width="5.81640625" style="2" customWidth="1"/>
    <col min="13314" max="13314" width="14.81640625" style="2" customWidth="1"/>
    <col min="13315" max="13315" width="21.7265625" style="2" customWidth="1"/>
    <col min="13316" max="13316" width="8.7265625" style="2" customWidth="1"/>
    <col min="13317" max="13317" width="13.453125" style="2" customWidth="1"/>
    <col min="13318" max="13318" width="12.1796875" style="2" customWidth="1"/>
    <col min="13319" max="13319" width="11.54296875" style="2" customWidth="1"/>
    <col min="13320" max="13320" width="16.81640625" style="2" customWidth="1"/>
    <col min="13321" max="13322" width="0" style="2" hidden="1" customWidth="1"/>
    <col min="13323" max="13323" width="30.54296875" style="2" customWidth="1"/>
    <col min="13324" max="13324" width="10.54296875" style="2" customWidth="1"/>
    <col min="13325" max="13568" width="9.1796875" style="2"/>
    <col min="13569" max="13569" width="5.81640625" style="2" customWidth="1"/>
    <col min="13570" max="13570" width="14.81640625" style="2" customWidth="1"/>
    <col min="13571" max="13571" width="21.7265625" style="2" customWidth="1"/>
    <col min="13572" max="13572" width="8.7265625" style="2" customWidth="1"/>
    <col min="13573" max="13573" width="13.453125" style="2" customWidth="1"/>
    <col min="13574" max="13574" width="12.1796875" style="2" customWidth="1"/>
    <col min="13575" max="13575" width="11.54296875" style="2" customWidth="1"/>
    <col min="13576" max="13576" width="16.81640625" style="2" customWidth="1"/>
    <col min="13577" max="13578" width="0" style="2" hidden="1" customWidth="1"/>
    <col min="13579" max="13579" width="30.54296875" style="2" customWidth="1"/>
    <col min="13580" max="13580" width="10.54296875" style="2" customWidth="1"/>
    <col min="13581" max="13824" width="9.1796875" style="2"/>
    <col min="13825" max="13825" width="5.81640625" style="2" customWidth="1"/>
    <col min="13826" max="13826" width="14.81640625" style="2" customWidth="1"/>
    <col min="13827" max="13827" width="21.7265625" style="2" customWidth="1"/>
    <col min="13828" max="13828" width="8.7265625" style="2" customWidth="1"/>
    <col min="13829" max="13829" width="13.453125" style="2" customWidth="1"/>
    <col min="13830" max="13830" width="12.1796875" style="2" customWidth="1"/>
    <col min="13831" max="13831" width="11.54296875" style="2" customWidth="1"/>
    <col min="13832" max="13832" width="16.81640625" style="2" customWidth="1"/>
    <col min="13833" max="13834" width="0" style="2" hidden="1" customWidth="1"/>
    <col min="13835" max="13835" width="30.54296875" style="2" customWidth="1"/>
    <col min="13836" max="13836" width="10.54296875" style="2" customWidth="1"/>
    <col min="13837" max="14080" width="9.1796875" style="2"/>
    <col min="14081" max="14081" width="5.81640625" style="2" customWidth="1"/>
    <col min="14082" max="14082" width="14.81640625" style="2" customWidth="1"/>
    <col min="14083" max="14083" width="21.7265625" style="2" customWidth="1"/>
    <col min="14084" max="14084" width="8.7265625" style="2" customWidth="1"/>
    <col min="14085" max="14085" width="13.453125" style="2" customWidth="1"/>
    <col min="14086" max="14086" width="12.1796875" style="2" customWidth="1"/>
    <col min="14087" max="14087" width="11.54296875" style="2" customWidth="1"/>
    <col min="14088" max="14088" width="16.81640625" style="2" customWidth="1"/>
    <col min="14089" max="14090" width="0" style="2" hidden="1" customWidth="1"/>
    <col min="14091" max="14091" width="30.54296875" style="2" customWidth="1"/>
    <col min="14092" max="14092" width="10.54296875" style="2" customWidth="1"/>
    <col min="14093" max="14336" width="9.1796875" style="2"/>
    <col min="14337" max="14337" width="5.81640625" style="2" customWidth="1"/>
    <col min="14338" max="14338" width="14.81640625" style="2" customWidth="1"/>
    <col min="14339" max="14339" width="21.7265625" style="2" customWidth="1"/>
    <col min="14340" max="14340" width="8.7265625" style="2" customWidth="1"/>
    <col min="14341" max="14341" width="13.453125" style="2" customWidth="1"/>
    <col min="14342" max="14342" width="12.1796875" style="2" customWidth="1"/>
    <col min="14343" max="14343" width="11.54296875" style="2" customWidth="1"/>
    <col min="14344" max="14344" width="16.81640625" style="2" customWidth="1"/>
    <col min="14345" max="14346" width="0" style="2" hidden="1" customWidth="1"/>
    <col min="14347" max="14347" width="30.54296875" style="2" customWidth="1"/>
    <col min="14348" max="14348" width="10.54296875" style="2" customWidth="1"/>
    <col min="14349" max="14592" width="9.1796875" style="2"/>
    <col min="14593" max="14593" width="5.81640625" style="2" customWidth="1"/>
    <col min="14594" max="14594" width="14.81640625" style="2" customWidth="1"/>
    <col min="14595" max="14595" width="21.7265625" style="2" customWidth="1"/>
    <col min="14596" max="14596" width="8.7265625" style="2" customWidth="1"/>
    <col min="14597" max="14597" width="13.453125" style="2" customWidth="1"/>
    <col min="14598" max="14598" width="12.1796875" style="2" customWidth="1"/>
    <col min="14599" max="14599" width="11.54296875" style="2" customWidth="1"/>
    <col min="14600" max="14600" width="16.81640625" style="2" customWidth="1"/>
    <col min="14601" max="14602" width="0" style="2" hidden="1" customWidth="1"/>
    <col min="14603" max="14603" width="30.54296875" style="2" customWidth="1"/>
    <col min="14604" max="14604" width="10.54296875" style="2" customWidth="1"/>
    <col min="14605" max="14848" width="9.1796875" style="2"/>
    <col min="14849" max="14849" width="5.81640625" style="2" customWidth="1"/>
    <col min="14850" max="14850" width="14.81640625" style="2" customWidth="1"/>
    <col min="14851" max="14851" width="21.7265625" style="2" customWidth="1"/>
    <col min="14852" max="14852" width="8.7265625" style="2" customWidth="1"/>
    <col min="14853" max="14853" width="13.453125" style="2" customWidth="1"/>
    <col min="14854" max="14854" width="12.1796875" style="2" customWidth="1"/>
    <col min="14855" max="14855" width="11.54296875" style="2" customWidth="1"/>
    <col min="14856" max="14856" width="16.81640625" style="2" customWidth="1"/>
    <col min="14857" max="14858" width="0" style="2" hidden="1" customWidth="1"/>
    <col min="14859" max="14859" width="30.54296875" style="2" customWidth="1"/>
    <col min="14860" max="14860" width="10.54296875" style="2" customWidth="1"/>
    <col min="14861" max="15104" width="9.1796875" style="2"/>
    <col min="15105" max="15105" width="5.81640625" style="2" customWidth="1"/>
    <col min="15106" max="15106" width="14.81640625" style="2" customWidth="1"/>
    <col min="15107" max="15107" width="21.7265625" style="2" customWidth="1"/>
    <col min="15108" max="15108" width="8.7265625" style="2" customWidth="1"/>
    <col min="15109" max="15109" width="13.453125" style="2" customWidth="1"/>
    <col min="15110" max="15110" width="12.1796875" style="2" customWidth="1"/>
    <col min="15111" max="15111" width="11.54296875" style="2" customWidth="1"/>
    <col min="15112" max="15112" width="16.81640625" style="2" customWidth="1"/>
    <col min="15113" max="15114" width="0" style="2" hidden="1" customWidth="1"/>
    <col min="15115" max="15115" width="30.54296875" style="2" customWidth="1"/>
    <col min="15116" max="15116" width="10.54296875" style="2" customWidth="1"/>
    <col min="15117" max="15360" width="9.1796875" style="2"/>
    <col min="15361" max="15361" width="5.81640625" style="2" customWidth="1"/>
    <col min="15362" max="15362" width="14.81640625" style="2" customWidth="1"/>
    <col min="15363" max="15363" width="21.7265625" style="2" customWidth="1"/>
    <col min="15364" max="15364" width="8.7265625" style="2" customWidth="1"/>
    <col min="15365" max="15365" width="13.453125" style="2" customWidth="1"/>
    <col min="15366" max="15366" width="12.1796875" style="2" customWidth="1"/>
    <col min="15367" max="15367" width="11.54296875" style="2" customWidth="1"/>
    <col min="15368" max="15368" width="16.81640625" style="2" customWidth="1"/>
    <col min="15369" max="15370" width="0" style="2" hidden="1" customWidth="1"/>
    <col min="15371" max="15371" width="30.54296875" style="2" customWidth="1"/>
    <col min="15372" max="15372" width="10.54296875" style="2" customWidth="1"/>
    <col min="15373" max="15616" width="9.1796875" style="2"/>
    <col min="15617" max="15617" width="5.81640625" style="2" customWidth="1"/>
    <col min="15618" max="15618" width="14.81640625" style="2" customWidth="1"/>
    <col min="15619" max="15619" width="21.7265625" style="2" customWidth="1"/>
    <col min="15620" max="15620" width="8.7265625" style="2" customWidth="1"/>
    <col min="15621" max="15621" width="13.453125" style="2" customWidth="1"/>
    <col min="15622" max="15622" width="12.1796875" style="2" customWidth="1"/>
    <col min="15623" max="15623" width="11.54296875" style="2" customWidth="1"/>
    <col min="15624" max="15624" width="16.81640625" style="2" customWidth="1"/>
    <col min="15625" max="15626" width="0" style="2" hidden="1" customWidth="1"/>
    <col min="15627" max="15627" width="30.54296875" style="2" customWidth="1"/>
    <col min="15628" max="15628" width="10.54296875" style="2" customWidth="1"/>
    <col min="15629" max="15872" width="9.1796875" style="2"/>
    <col min="15873" max="15873" width="5.81640625" style="2" customWidth="1"/>
    <col min="15874" max="15874" width="14.81640625" style="2" customWidth="1"/>
    <col min="15875" max="15875" width="21.7265625" style="2" customWidth="1"/>
    <col min="15876" max="15876" width="8.7265625" style="2" customWidth="1"/>
    <col min="15877" max="15877" width="13.453125" style="2" customWidth="1"/>
    <col min="15878" max="15878" width="12.1796875" style="2" customWidth="1"/>
    <col min="15879" max="15879" width="11.54296875" style="2" customWidth="1"/>
    <col min="15880" max="15880" width="16.81640625" style="2" customWidth="1"/>
    <col min="15881" max="15882" width="0" style="2" hidden="1" customWidth="1"/>
    <col min="15883" max="15883" width="30.54296875" style="2" customWidth="1"/>
    <col min="15884" max="15884" width="10.54296875" style="2" customWidth="1"/>
    <col min="15885" max="16128" width="9.1796875" style="2"/>
    <col min="16129" max="16129" width="5.81640625" style="2" customWidth="1"/>
    <col min="16130" max="16130" width="14.81640625" style="2" customWidth="1"/>
    <col min="16131" max="16131" width="21.7265625" style="2" customWidth="1"/>
    <col min="16132" max="16132" width="8.7265625" style="2" customWidth="1"/>
    <col min="16133" max="16133" width="13.453125" style="2" customWidth="1"/>
    <col min="16134" max="16134" width="12.1796875" style="2" customWidth="1"/>
    <col min="16135" max="16135" width="11.54296875" style="2" customWidth="1"/>
    <col min="16136" max="16136" width="16.81640625" style="2" customWidth="1"/>
    <col min="16137" max="16138" width="0" style="2" hidden="1" customWidth="1"/>
    <col min="16139" max="16139" width="30.54296875" style="2" customWidth="1"/>
    <col min="16140" max="16140" width="10.54296875" style="2" customWidth="1"/>
    <col min="16141" max="16384" width="9.1796875" style="2"/>
  </cols>
  <sheetData>
    <row r="1" spans="1:13" ht="15.5">
      <c r="K1" s="393" t="s">
        <v>1315</v>
      </c>
    </row>
    <row r="2" spans="1:13" ht="15.5">
      <c r="K2" s="393" t="s">
        <v>1316</v>
      </c>
    </row>
    <row r="3" spans="1:13" ht="15.5">
      <c r="K3" s="393" t="s">
        <v>1317</v>
      </c>
    </row>
    <row r="4" spans="1:13" ht="15.5">
      <c r="K4" s="393" t="s">
        <v>1318</v>
      </c>
    </row>
    <row r="5" spans="1:13" s="394" customFormat="1" ht="15.5">
      <c r="A5" s="396" t="s">
        <v>0</v>
      </c>
      <c r="B5" s="397"/>
      <c r="C5" s="397"/>
      <c r="D5" s="397"/>
      <c r="E5" s="397"/>
      <c r="F5" s="176" t="s">
        <v>945</v>
      </c>
      <c r="G5" s="398"/>
      <c r="H5" s="399"/>
      <c r="I5" s="399"/>
      <c r="J5" s="399"/>
      <c r="K5" s="399"/>
      <c r="L5" s="399"/>
      <c r="M5" s="393"/>
    </row>
    <row r="6" spans="1:13" ht="21" customHeight="1">
      <c r="A6" s="727" t="s">
        <v>1</v>
      </c>
      <c r="B6" s="727" t="s">
        <v>2</v>
      </c>
      <c r="C6" s="727" t="s">
        <v>247</v>
      </c>
      <c r="D6" s="727" t="s">
        <v>79</v>
      </c>
      <c r="E6" s="727" t="s">
        <v>4</v>
      </c>
      <c r="F6" s="727"/>
      <c r="G6" s="727" t="s">
        <v>5</v>
      </c>
      <c r="H6" s="724" t="s">
        <v>6</v>
      </c>
      <c r="I6" s="724" t="s">
        <v>7</v>
      </c>
      <c r="J6" s="724"/>
      <c r="K6" s="725" t="s">
        <v>8</v>
      </c>
      <c r="L6" s="724" t="s">
        <v>9</v>
      </c>
      <c r="M6" s="172"/>
    </row>
    <row r="7" spans="1:13" ht="40.5" customHeight="1">
      <c r="A7" s="727"/>
      <c r="B7" s="727"/>
      <c r="C7" s="727"/>
      <c r="D7" s="727"/>
      <c r="E7" s="460" t="s">
        <v>10</v>
      </c>
      <c r="F7" s="460" t="s">
        <v>11</v>
      </c>
      <c r="G7" s="727"/>
      <c r="H7" s="724"/>
      <c r="I7" s="529" t="s">
        <v>12</v>
      </c>
      <c r="J7" s="529" t="s">
        <v>13</v>
      </c>
      <c r="K7" s="726"/>
      <c r="L7" s="724"/>
      <c r="M7" s="172"/>
    </row>
    <row r="8" spans="1:13" ht="13">
      <c r="A8" s="163">
        <v>1</v>
      </c>
      <c r="B8" s="163">
        <v>2</v>
      </c>
      <c r="C8" s="3" t="s">
        <v>14</v>
      </c>
      <c r="D8" s="163">
        <v>4</v>
      </c>
      <c r="E8" s="163">
        <v>5</v>
      </c>
      <c r="F8" s="163">
        <v>6</v>
      </c>
      <c r="G8" s="163">
        <v>7</v>
      </c>
      <c r="H8" s="4">
        <v>8</v>
      </c>
      <c r="I8" s="4">
        <v>9</v>
      </c>
      <c r="J8" s="4">
        <v>10</v>
      </c>
      <c r="K8" s="4">
        <v>9</v>
      </c>
      <c r="L8" s="4">
        <v>10</v>
      </c>
      <c r="M8" s="172"/>
    </row>
    <row r="9" spans="1:13" s="1" customFormat="1" ht="13">
      <c r="A9" s="5" t="s">
        <v>15</v>
      </c>
      <c r="B9" s="10" t="s">
        <v>16</v>
      </c>
      <c r="C9" s="6"/>
      <c r="D9" s="7"/>
      <c r="E9" s="8"/>
      <c r="F9" s="8"/>
      <c r="G9" s="8"/>
      <c r="H9" s="9"/>
      <c r="I9" s="9"/>
      <c r="J9" s="9"/>
      <c r="K9" s="9"/>
      <c r="L9" s="9"/>
      <c r="M9" s="172"/>
    </row>
    <row r="10" spans="1:13" s="1" customFormat="1" ht="13">
      <c r="A10" s="5" t="s">
        <v>17</v>
      </c>
      <c r="B10" s="10" t="s">
        <v>18</v>
      </c>
      <c r="C10" s="10"/>
      <c r="D10" s="5"/>
      <c r="E10" s="11"/>
      <c r="F10" s="11"/>
      <c r="G10" s="11"/>
      <c r="H10" s="12"/>
      <c r="I10" s="12"/>
      <c r="J10" s="12"/>
      <c r="K10" s="12"/>
      <c r="L10" s="12"/>
      <c r="M10" s="172"/>
    </row>
    <row r="11" spans="1:13" ht="277.5" customHeight="1">
      <c r="A11" s="13" t="s">
        <v>19</v>
      </c>
      <c r="B11" s="14" t="s">
        <v>20</v>
      </c>
      <c r="C11" s="14" t="s">
        <v>21</v>
      </c>
      <c r="D11" s="13" t="s">
        <v>22</v>
      </c>
      <c r="E11" s="14" t="s">
        <v>23</v>
      </c>
      <c r="F11" s="13"/>
      <c r="G11" s="13" t="s">
        <v>1035</v>
      </c>
      <c r="H11" s="15" t="s">
        <v>24</v>
      </c>
      <c r="I11" s="16" t="s">
        <v>25</v>
      </c>
      <c r="J11" s="16" t="s">
        <v>25</v>
      </c>
      <c r="K11" s="17" t="s">
        <v>969</v>
      </c>
      <c r="L11" s="18" t="s">
        <v>26</v>
      </c>
      <c r="M11" s="172"/>
    </row>
    <row r="12" spans="1:13" ht="75.75" customHeight="1">
      <c r="A12" s="13" t="s">
        <v>27</v>
      </c>
      <c r="B12" s="14" t="s">
        <v>28</v>
      </c>
      <c r="C12" s="14" t="s">
        <v>29</v>
      </c>
      <c r="D12" s="13" t="s">
        <v>22</v>
      </c>
      <c r="E12" s="14" t="s">
        <v>23</v>
      </c>
      <c r="F12" s="14"/>
      <c r="G12" s="13" t="s">
        <v>30</v>
      </c>
      <c r="H12" s="18" t="s">
        <v>31</v>
      </c>
      <c r="I12" s="19" t="s">
        <v>25</v>
      </c>
      <c r="J12" s="19" t="s">
        <v>25</v>
      </c>
      <c r="K12" s="18" t="s">
        <v>1028</v>
      </c>
      <c r="L12" s="18" t="s">
        <v>26</v>
      </c>
      <c r="M12" s="172"/>
    </row>
    <row r="13" spans="1:13" ht="80">
      <c r="A13" s="13" t="s">
        <v>32</v>
      </c>
      <c r="B13" s="14" t="s">
        <v>33</v>
      </c>
      <c r="C13" s="14" t="s">
        <v>34</v>
      </c>
      <c r="D13" s="13" t="s">
        <v>22</v>
      </c>
      <c r="E13" s="14" t="s">
        <v>23</v>
      </c>
      <c r="F13" s="14"/>
      <c r="G13" s="13" t="s">
        <v>1035</v>
      </c>
      <c r="H13" s="18" t="s">
        <v>35</v>
      </c>
      <c r="I13" s="19">
        <v>0</v>
      </c>
      <c r="J13" s="19">
        <v>0</v>
      </c>
      <c r="K13" s="18" t="s">
        <v>36</v>
      </c>
      <c r="L13" s="18" t="s">
        <v>26</v>
      </c>
      <c r="M13" s="172"/>
    </row>
    <row r="14" spans="1:13" ht="44.5" customHeight="1">
      <c r="A14" s="13" t="s">
        <v>37</v>
      </c>
      <c r="B14" s="14" t="s">
        <v>38</v>
      </c>
      <c r="C14" s="14" t="s">
        <v>39</v>
      </c>
      <c r="D14" s="13" t="s">
        <v>40</v>
      </c>
      <c r="E14" s="14" t="s">
        <v>23</v>
      </c>
      <c r="F14" s="14"/>
      <c r="G14" s="13" t="s">
        <v>1035</v>
      </c>
      <c r="H14" s="17" t="s">
        <v>41</v>
      </c>
      <c r="I14" s="19" t="s">
        <v>25</v>
      </c>
      <c r="J14" s="19" t="s">
        <v>25</v>
      </c>
      <c r="K14" s="17" t="s">
        <v>42</v>
      </c>
      <c r="L14" s="18" t="s">
        <v>26</v>
      </c>
      <c r="M14" s="172"/>
    </row>
    <row r="15" spans="1:13" ht="66" customHeight="1">
      <c r="A15" s="13" t="s">
        <v>43</v>
      </c>
      <c r="B15" s="14" t="s">
        <v>44</v>
      </c>
      <c r="C15" s="14" t="s">
        <v>45</v>
      </c>
      <c r="D15" s="13" t="s">
        <v>40</v>
      </c>
      <c r="E15" s="14" t="s">
        <v>23</v>
      </c>
      <c r="F15" s="14"/>
      <c r="G15" s="13" t="s">
        <v>1035</v>
      </c>
      <c r="H15" s="18" t="s">
        <v>1036</v>
      </c>
      <c r="I15" s="19" t="s">
        <v>25</v>
      </c>
      <c r="J15" s="19" t="s">
        <v>25</v>
      </c>
      <c r="K15" s="18" t="s">
        <v>1037</v>
      </c>
      <c r="L15" s="18" t="s">
        <v>26</v>
      </c>
      <c r="M15" s="172"/>
    </row>
    <row r="16" spans="1:13" ht="192" customHeight="1">
      <c r="A16" s="13" t="s">
        <v>46</v>
      </c>
      <c r="B16" s="14" t="s">
        <v>47</v>
      </c>
      <c r="C16" s="14" t="s">
        <v>776</v>
      </c>
      <c r="D16" s="13" t="s">
        <v>118</v>
      </c>
      <c r="E16" s="14" t="s">
        <v>23</v>
      </c>
      <c r="F16" s="14" t="s">
        <v>777</v>
      </c>
      <c r="G16" s="13" t="s">
        <v>1035</v>
      </c>
      <c r="H16" s="18" t="s">
        <v>942</v>
      </c>
      <c r="I16" s="19">
        <v>22.4</v>
      </c>
      <c r="J16" s="19">
        <v>16.27</v>
      </c>
      <c r="K16" s="18" t="s">
        <v>970</v>
      </c>
      <c r="L16" s="18" t="s">
        <v>26</v>
      </c>
      <c r="M16" s="172"/>
    </row>
    <row r="17" spans="1:14" ht="108" customHeight="1">
      <c r="A17" s="13" t="s">
        <v>48</v>
      </c>
      <c r="B17" s="14" t="s">
        <v>49</v>
      </c>
      <c r="C17" s="14" t="s">
        <v>50</v>
      </c>
      <c r="D17" s="13" t="s">
        <v>40</v>
      </c>
      <c r="E17" s="14" t="s">
        <v>23</v>
      </c>
      <c r="F17" s="14"/>
      <c r="G17" s="494" t="s">
        <v>1035</v>
      </c>
      <c r="H17" s="18" t="s">
        <v>51</v>
      </c>
      <c r="I17" s="19" t="s">
        <v>25</v>
      </c>
      <c r="J17" s="19" t="s">
        <v>25</v>
      </c>
      <c r="K17" s="15" t="s">
        <v>1038</v>
      </c>
      <c r="L17" s="18" t="s">
        <v>26</v>
      </c>
      <c r="M17" s="172"/>
    </row>
    <row r="18" spans="1:14" ht="78" customHeight="1">
      <c r="A18" s="13" t="s">
        <v>52</v>
      </c>
      <c r="B18" s="14" t="s">
        <v>53</v>
      </c>
      <c r="C18" s="14" t="s">
        <v>54</v>
      </c>
      <c r="D18" s="13" t="s">
        <v>40</v>
      </c>
      <c r="E18" s="14" t="s">
        <v>23</v>
      </c>
      <c r="F18" s="20" t="s">
        <v>778</v>
      </c>
      <c r="G18" s="13" t="s">
        <v>1082</v>
      </c>
      <c r="H18" s="496" t="s">
        <v>55</v>
      </c>
      <c r="I18" s="19">
        <v>156.80000000000001</v>
      </c>
      <c r="J18" s="19">
        <v>156.80000000000001</v>
      </c>
      <c r="K18" s="581" t="s">
        <v>1114</v>
      </c>
      <c r="L18" s="18" t="s">
        <v>26</v>
      </c>
      <c r="M18" s="172"/>
    </row>
    <row r="19" spans="1:14" ht="190">
      <c r="A19" s="388" t="s">
        <v>780</v>
      </c>
      <c r="B19" s="131" t="s">
        <v>781</v>
      </c>
      <c r="C19" s="190" t="s">
        <v>971</v>
      </c>
      <c r="D19" s="494" t="s">
        <v>118</v>
      </c>
      <c r="E19" s="489" t="s">
        <v>23</v>
      </c>
      <c r="F19" s="30" t="s">
        <v>779</v>
      </c>
      <c r="G19" s="494" t="s">
        <v>1082</v>
      </c>
      <c r="H19" s="496" t="s">
        <v>928</v>
      </c>
      <c r="I19" s="487"/>
      <c r="J19" s="487"/>
      <c r="K19" s="581" t="s">
        <v>1115</v>
      </c>
      <c r="L19" s="496" t="s">
        <v>26</v>
      </c>
      <c r="M19" s="172"/>
      <c r="N19" s="450"/>
    </row>
    <row r="20" spans="1:14" s="391" customFormat="1" ht="55.5" customHeight="1">
      <c r="A20" s="388" t="s">
        <v>782</v>
      </c>
      <c r="B20" s="131" t="s">
        <v>972</v>
      </c>
      <c r="C20" s="190" t="s">
        <v>783</v>
      </c>
      <c r="D20" s="13" t="s">
        <v>784</v>
      </c>
      <c r="E20" s="14" t="s">
        <v>23</v>
      </c>
      <c r="F20" s="30" t="s">
        <v>779</v>
      </c>
      <c r="G20" s="485" t="s">
        <v>1082</v>
      </c>
      <c r="H20" s="496" t="s">
        <v>928</v>
      </c>
      <c r="I20" s="487"/>
      <c r="J20" s="487"/>
      <c r="K20" s="581" t="s">
        <v>1111</v>
      </c>
      <c r="L20" s="496" t="s">
        <v>26</v>
      </c>
      <c r="M20" s="390"/>
      <c r="N20" s="450"/>
    </row>
    <row r="21" spans="1:14" s="391" customFormat="1" ht="140.25" customHeight="1">
      <c r="A21" s="388" t="s">
        <v>785</v>
      </c>
      <c r="B21" s="131" t="s">
        <v>786</v>
      </c>
      <c r="C21" s="190" t="s">
        <v>787</v>
      </c>
      <c r="D21" s="13" t="s">
        <v>118</v>
      </c>
      <c r="E21" s="14" t="s">
        <v>23</v>
      </c>
      <c r="F21" s="30" t="s">
        <v>779</v>
      </c>
      <c r="G21" s="485" t="s">
        <v>1082</v>
      </c>
      <c r="H21" s="496" t="s">
        <v>928</v>
      </c>
      <c r="I21" s="487"/>
      <c r="J21" s="487"/>
      <c r="K21" s="581" t="s">
        <v>1112</v>
      </c>
      <c r="L21" s="496" t="s">
        <v>26</v>
      </c>
      <c r="M21" s="390"/>
      <c r="N21" s="450"/>
    </row>
    <row r="22" spans="1:14" s="391" customFormat="1" ht="84" customHeight="1">
      <c r="A22" s="388" t="s">
        <v>788</v>
      </c>
      <c r="B22" s="131" t="s">
        <v>789</v>
      </c>
      <c r="C22" s="190" t="s">
        <v>790</v>
      </c>
      <c r="D22" s="13" t="s">
        <v>118</v>
      </c>
      <c r="E22" s="14" t="s">
        <v>23</v>
      </c>
      <c r="F22" s="30" t="s">
        <v>779</v>
      </c>
      <c r="G22" s="485" t="s">
        <v>1082</v>
      </c>
      <c r="H22" s="496" t="s">
        <v>928</v>
      </c>
      <c r="I22" s="487"/>
      <c r="J22" s="487"/>
      <c r="K22" s="581" t="s">
        <v>1113</v>
      </c>
      <c r="L22" s="496" t="s">
        <v>26</v>
      </c>
      <c r="M22" s="390"/>
      <c r="N22" s="450"/>
    </row>
    <row r="23" spans="1:14" ht="13">
      <c r="A23" s="27"/>
      <c r="B23" s="270"/>
      <c r="C23" s="270"/>
      <c r="D23" s="27"/>
      <c r="E23" s="270"/>
      <c r="F23" s="270"/>
      <c r="G23" s="270"/>
      <c r="H23" s="189"/>
      <c r="I23" s="182">
        <f>SUM(I11:I18)</f>
        <v>179.20000000000002</v>
      </c>
      <c r="J23" s="182">
        <f>SUM(J11:J18)</f>
        <v>173.07000000000002</v>
      </c>
      <c r="K23" s="189"/>
      <c r="L23" s="189"/>
      <c r="M23" s="172"/>
    </row>
    <row r="24" spans="1:14" s="1" customFormat="1" ht="13">
      <c r="A24" s="24" t="s">
        <v>56</v>
      </c>
      <c r="B24" s="25" t="s">
        <v>57</v>
      </c>
      <c r="C24" s="25"/>
      <c r="D24" s="24"/>
      <c r="E24" s="461"/>
      <c r="F24" s="461"/>
      <c r="G24" s="11"/>
      <c r="H24" s="12"/>
      <c r="I24" s="513"/>
      <c r="J24" s="513"/>
      <c r="K24" s="12"/>
      <c r="L24" s="12"/>
      <c r="M24" s="172"/>
    </row>
    <row r="25" spans="1:14" ht="110">
      <c r="A25" s="13" t="s">
        <v>58</v>
      </c>
      <c r="B25" s="14" t="s">
        <v>59</v>
      </c>
      <c r="C25" s="14" t="s">
        <v>60</v>
      </c>
      <c r="D25" s="13" t="s">
        <v>40</v>
      </c>
      <c r="E25" s="14" t="s">
        <v>23</v>
      </c>
      <c r="F25" s="14" t="s">
        <v>61</v>
      </c>
      <c r="G25" s="13" t="s">
        <v>1035</v>
      </c>
      <c r="H25" s="18" t="s">
        <v>62</v>
      </c>
      <c r="I25" s="19">
        <v>337</v>
      </c>
      <c r="J25" s="19">
        <v>337</v>
      </c>
      <c r="K25" s="18" t="s">
        <v>77</v>
      </c>
      <c r="L25" s="18" t="s">
        <v>63</v>
      </c>
      <c r="M25" s="172"/>
    </row>
    <row r="26" spans="1:14" ht="211.5" customHeight="1">
      <c r="A26" s="13" t="s">
        <v>64</v>
      </c>
      <c r="B26" s="14" t="s">
        <v>65</v>
      </c>
      <c r="C26" s="14" t="s">
        <v>791</v>
      </c>
      <c r="D26" s="13" t="s">
        <v>40</v>
      </c>
      <c r="E26" s="14" t="s">
        <v>66</v>
      </c>
      <c r="F26" s="20" t="s">
        <v>792</v>
      </c>
      <c r="G26" s="13" t="s">
        <v>1035</v>
      </c>
      <c r="H26" s="18" t="s">
        <v>67</v>
      </c>
      <c r="I26" s="19" t="s">
        <v>25</v>
      </c>
      <c r="J26" s="19" t="s">
        <v>25</v>
      </c>
      <c r="K26" s="15" t="s">
        <v>68</v>
      </c>
      <c r="L26" s="18" t="s">
        <v>63</v>
      </c>
      <c r="M26" s="172"/>
    </row>
    <row r="27" spans="1:14" ht="90" customHeight="1">
      <c r="A27" s="494" t="s">
        <v>69</v>
      </c>
      <c r="B27" s="489" t="s">
        <v>70</v>
      </c>
      <c r="C27" s="489" t="s">
        <v>793</v>
      </c>
      <c r="D27" s="494" t="s">
        <v>40</v>
      </c>
      <c r="E27" s="489" t="s">
        <v>23</v>
      </c>
      <c r="F27" s="489"/>
      <c r="G27" s="494" t="s">
        <v>1035</v>
      </c>
      <c r="H27" s="496" t="s">
        <v>71</v>
      </c>
      <c r="I27" s="488">
        <v>21.1</v>
      </c>
      <c r="J27" s="488">
        <v>21.1</v>
      </c>
      <c r="K27" s="496" t="s">
        <v>1167</v>
      </c>
      <c r="L27" s="496" t="s">
        <v>63</v>
      </c>
      <c r="M27" s="172"/>
    </row>
    <row r="28" spans="1:14" ht="13">
      <c r="A28" s="21"/>
      <c r="B28" s="22"/>
      <c r="C28" s="22"/>
      <c r="D28" s="21"/>
      <c r="E28" s="22"/>
      <c r="F28" s="22"/>
      <c r="G28" s="270"/>
      <c r="H28" s="189"/>
      <c r="I28" s="19">
        <f>SUM(I25:I27)</f>
        <v>358.1</v>
      </c>
      <c r="J28" s="19">
        <f>SUM(J25:J27)</f>
        <v>358.1</v>
      </c>
      <c r="K28" s="189"/>
      <c r="L28" s="189"/>
      <c r="M28" s="172"/>
    </row>
    <row r="29" spans="1:14" s="394" customFormat="1" ht="13.5" customHeight="1">
      <c r="A29" s="24" t="s">
        <v>72</v>
      </c>
      <c r="B29" s="25" t="s">
        <v>73</v>
      </c>
      <c r="C29" s="25"/>
      <c r="D29" s="25"/>
      <c r="E29" s="25"/>
      <c r="F29" s="25"/>
      <c r="G29" s="10"/>
      <c r="H29" s="395"/>
      <c r="I29" s="400"/>
      <c r="J29" s="400"/>
      <c r="K29" s="395"/>
      <c r="L29" s="395"/>
      <c r="M29" s="393"/>
    </row>
    <row r="30" spans="1:14" ht="151.5" customHeight="1">
      <c r="A30" s="494" t="s">
        <v>74</v>
      </c>
      <c r="B30" s="131" t="s">
        <v>116</v>
      </c>
      <c r="C30" s="489" t="s">
        <v>117</v>
      </c>
      <c r="D30" s="494" t="s">
        <v>118</v>
      </c>
      <c r="E30" s="489" t="s">
        <v>75</v>
      </c>
      <c r="F30" s="489"/>
      <c r="G30" s="494" t="s">
        <v>1035</v>
      </c>
      <c r="H30" s="496" t="s">
        <v>119</v>
      </c>
      <c r="I30" s="488"/>
      <c r="J30" s="488"/>
      <c r="K30" s="581" t="s">
        <v>1116</v>
      </c>
      <c r="L30" s="496" t="s">
        <v>63</v>
      </c>
      <c r="M30" s="172"/>
      <c r="N30" s="450"/>
    </row>
    <row r="31" spans="1:14" ht="267" customHeight="1">
      <c r="A31" s="494" t="s">
        <v>76</v>
      </c>
      <c r="B31" s="489" t="s">
        <v>120</v>
      </c>
      <c r="C31" s="489" t="s">
        <v>121</v>
      </c>
      <c r="D31" s="494" t="s">
        <v>118</v>
      </c>
      <c r="E31" s="489" t="s">
        <v>75</v>
      </c>
      <c r="F31" s="489"/>
      <c r="G31" s="494" t="s">
        <v>1035</v>
      </c>
      <c r="H31" s="190" t="s">
        <v>122</v>
      </c>
      <c r="I31" s="488">
        <v>27.02</v>
      </c>
      <c r="J31" s="488">
        <v>27.02</v>
      </c>
      <c r="K31" s="581" t="s">
        <v>1117</v>
      </c>
      <c r="L31" s="496" t="s">
        <v>63</v>
      </c>
      <c r="M31" s="172"/>
      <c r="N31" s="450"/>
    </row>
    <row r="32" spans="1:14" ht="140">
      <c r="A32" s="131" t="s">
        <v>126</v>
      </c>
      <c r="B32" s="131" t="s">
        <v>123</v>
      </c>
      <c r="C32" s="234" t="s">
        <v>124</v>
      </c>
      <c r="D32" s="13" t="s">
        <v>118</v>
      </c>
      <c r="E32" s="14" t="s">
        <v>75</v>
      </c>
      <c r="F32" s="14"/>
      <c r="G32" s="13" t="s">
        <v>1035</v>
      </c>
      <c r="H32" s="190" t="s">
        <v>125</v>
      </c>
      <c r="I32" s="186"/>
      <c r="J32" s="186"/>
      <c r="K32" s="581" t="s">
        <v>1118</v>
      </c>
      <c r="L32" s="36"/>
      <c r="M32" s="172"/>
      <c r="N32" s="450"/>
    </row>
    <row r="33" spans="1:14" ht="192.75" customHeight="1">
      <c r="A33" s="131" t="s">
        <v>127</v>
      </c>
      <c r="B33" s="131" t="s">
        <v>128</v>
      </c>
      <c r="C33" s="489" t="s">
        <v>129</v>
      </c>
      <c r="D33" s="494" t="s">
        <v>118</v>
      </c>
      <c r="E33" s="489" t="s">
        <v>75</v>
      </c>
      <c r="F33" s="489"/>
      <c r="G33" s="494" t="s">
        <v>1035</v>
      </c>
      <c r="H33" s="666" t="s">
        <v>1102</v>
      </c>
      <c r="I33" s="130">
        <v>226.53700000000001</v>
      </c>
      <c r="J33" s="130">
        <v>146.83699999999999</v>
      </c>
      <c r="K33" s="581" t="s">
        <v>1119</v>
      </c>
      <c r="L33" s="36"/>
      <c r="M33" s="172"/>
      <c r="N33" s="450"/>
    </row>
    <row r="34" spans="1:14" ht="151.5" customHeight="1">
      <c r="A34" s="131" t="s">
        <v>130</v>
      </c>
      <c r="B34" s="131" t="s">
        <v>131</v>
      </c>
      <c r="C34" s="197" t="s">
        <v>132</v>
      </c>
      <c r="D34" s="494" t="s">
        <v>118</v>
      </c>
      <c r="E34" s="489" t="s">
        <v>75</v>
      </c>
      <c r="F34" s="191"/>
      <c r="G34" s="494" t="s">
        <v>1035</v>
      </c>
      <c r="H34" s="190" t="s">
        <v>1039</v>
      </c>
      <c r="I34" s="486"/>
      <c r="J34" s="486"/>
      <c r="K34" s="581" t="s">
        <v>1120</v>
      </c>
      <c r="L34" s="174"/>
      <c r="M34" s="172"/>
      <c r="N34" s="450"/>
    </row>
    <row r="35" spans="1:14" ht="13">
      <c r="A35" s="180"/>
      <c r="B35" s="180"/>
      <c r="C35" s="180"/>
      <c r="D35" s="180"/>
      <c r="E35" s="180"/>
      <c r="F35" s="180"/>
      <c r="G35" s="180"/>
      <c r="H35" s="180"/>
      <c r="I35" s="199">
        <f>+SUM(I30:I34)</f>
        <v>253.55700000000002</v>
      </c>
      <c r="J35" s="199">
        <f>+SUM(J30:J34)</f>
        <v>173.857</v>
      </c>
      <c r="K35" s="180"/>
      <c r="L35" s="173"/>
      <c r="M35" s="172"/>
    </row>
    <row r="36" spans="1:14" ht="13">
      <c r="A36" s="180"/>
      <c r="B36" s="180"/>
      <c r="C36" s="180"/>
      <c r="D36" s="180"/>
      <c r="E36" s="180"/>
      <c r="F36" s="180"/>
      <c r="G36" s="180"/>
      <c r="H36" s="187"/>
      <c r="I36" s="198">
        <f>SUM(I23,I28,I35)</f>
        <v>790.85700000000008</v>
      </c>
      <c r="J36" s="198">
        <f>SUM(J23,J28,J35)</f>
        <v>705.02700000000004</v>
      </c>
      <c r="K36" s="180"/>
      <c r="L36" s="173"/>
      <c r="M36" s="172"/>
    </row>
    <row r="37" spans="1:14" ht="13">
      <c r="A37" s="74"/>
      <c r="B37" s="74"/>
      <c r="C37" s="74"/>
      <c r="D37" s="74"/>
      <c r="E37" s="74"/>
      <c r="F37" s="74"/>
      <c r="G37" s="74"/>
      <c r="H37" s="74"/>
      <c r="I37" s="74"/>
      <c r="J37" s="74"/>
      <c r="K37" s="74"/>
      <c r="L37" s="172"/>
      <c r="M37" s="172"/>
    </row>
    <row r="38" spans="1:14" ht="13">
      <c r="A38" s="74"/>
      <c r="B38" s="74"/>
      <c r="C38" s="74"/>
      <c r="D38" s="74"/>
      <c r="E38" s="74"/>
      <c r="F38" s="74"/>
      <c r="G38" s="74"/>
      <c r="H38" s="74"/>
      <c r="I38" s="74"/>
      <c r="J38" s="74"/>
      <c r="K38" s="74"/>
      <c r="L38" s="172"/>
      <c r="M38" s="172"/>
    </row>
    <row r="39" spans="1:14" ht="13">
      <c r="A39" s="74"/>
      <c r="B39" s="74"/>
      <c r="C39" s="74"/>
      <c r="D39" s="74"/>
      <c r="E39" s="74"/>
      <c r="F39" s="74"/>
      <c r="G39" s="74"/>
      <c r="H39" s="74"/>
      <c r="I39" s="74"/>
      <c r="J39" s="74"/>
      <c r="K39" s="74"/>
      <c r="L39" s="172"/>
      <c r="M39" s="172"/>
    </row>
    <row r="40" spans="1:14" ht="15" customHeight="1">
      <c r="A40" s="74"/>
      <c r="B40" s="74"/>
      <c r="C40" s="74"/>
      <c r="D40" s="74"/>
      <c r="E40" s="74"/>
      <c r="F40" s="74"/>
      <c r="G40" s="74"/>
      <c r="H40" s="192"/>
      <c r="I40" s="74"/>
      <c r="J40" s="74"/>
      <c r="K40" s="74"/>
      <c r="L40" s="172"/>
      <c r="M40" s="172"/>
    </row>
    <row r="41" spans="1:14" ht="44.25" hidden="1" customHeight="1">
      <c r="A41" s="74"/>
      <c r="B41" s="74"/>
      <c r="C41" s="74"/>
      <c r="D41" s="74"/>
      <c r="E41" s="74"/>
      <c r="F41" s="74"/>
      <c r="G41" s="74"/>
      <c r="H41" s="193"/>
      <c r="I41" s="74"/>
      <c r="J41" s="74"/>
      <c r="K41" s="74"/>
      <c r="L41" s="172"/>
      <c r="M41" s="172"/>
    </row>
    <row r="42" spans="1:14" ht="13">
      <c r="A42" s="74"/>
      <c r="B42" s="74"/>
      <c r="C42" s="74"/>
      <c r="D42" s="74"/>
      <c r="E42" s="74"/>
      <c r="F42" s="74"/>
      <c r="G42" s="74"/>
      <c r="H42" s="74"/>
      <c r="I42" s="74"/>
      <c r="J42" s="74"/>
      <c r="K42" s="74"/>
      <c r="L42" s="172"/>
      <c r="M42" s="172"/>
    </row>
    <row r="43" spans="1:14" ht="13">
      <c r="A43" s="74"/>
      <c r="B43" s="74"/>
      <c r="C43" s="74"/>
      <c r="D43" s="74"/>
      <c r="E43" s="74"/>
      <c r="F43" s="74"/>
      <c r="G43" s="74"/>
      <c r="H43" s="74"/>
      <c r="I43" s="74"/>
      <c r="J43" s="74"/>
      <c r="K43" s="74"/>
      <c r="L43" s="172"/>
      <c r="M43" s="172"/>
    </row>
    <row r="44" spans="1:14" ht="13">
      <c r="A44" s="74"/>
      <c r="B44" s="74"/>
      <c r="C44" s="74"/>
      <c r="D44" s="74"/>
      <c r="E44" s="74"/>
      <c r="F44" s="74"/>
      <c r="G44" s="74"/>
      <c r="H44" s="74"/>
      <c r="I44" s="74"/>
      <c r="J44" s="74"/>
      <c r="K44" s="74"/>
      <c r="L44" s="172"/>
      <c r="M44" s="172"/>
    </row>
    <row r="45" spans="1:14" ht="13">
      <c r="A45" s="74"/>
      <c r="B45" s="194"/>
      <c r="C45" s="194"/>
      <c r="D45" s="194"/>
      <c r="E45" s="74"/>
      <c r="F45" s="74"/>
      <c r="G45" s="74"/>
      <c r="H45" s="74"/>
      <c r="I45" s="74"/>
      <c r="J45" s="74"/>
      <c r="K45" s="74"/>
      <c r="L45" s="172"/>
      <c r="M45" s="172"/>
    </row>
    <row r="46" spans="1:14">
      <c r="A46" s="195"/>
      <c r="B46" s="195"/>
      <c r="C46" s="195"/>
      <c r="D46" s="195"/>
      <c r="E46" s="195"/>
      <c r="F46" s="195"/>
      <c r="G46" s="195"/>
      <c r="H46" s="195"/>
      <c r="I46" s="195"/>
      <c r="J46" s="195"/>
      <c r="K46" s="195"/>
    </row>
    <row r="47" spans="1:14">
      <c r="A47" s="195"/>
      <c r="B47" s="195"/>
      <c r="C47" s="195"/>
      <c r="D47" s="195"/>
      <c r="E47" s="195"/>
      <c r="F47" s="195"/>
      <c r="G47" s="195"/>
      <c r="H47" s="195"/>
      <c r="I47" s="195"/>
      <c r="J47" s="195"/>
      <c r="K47" s="195"/>
    </row>
    <row r="48" spans="1:14">
      <c r="A48" s="195"/>
      <c r="B48" s="195"/>
      <c r="C48" s="195"/>
      <c r="D48" s="195"/>
      <c r="E48" s="195"/>
      <c r="F48" s="195"/>
      <c r="G48" s="195"/>
      <c r="H48" s="195"/>
      <c r="I48" s="195"/>
      <c r="J48" s="195"/>
      <c r="K48" s="195"/>
    </row>
    <row r="49" spans="1:11">
      <c r="A49" s="195"/>
      <c r="B49" s="195"/>
      <c r="C49" s="195"/>
      <c r="D49" s="195"/>
      <c r="E49" s="195"/>
      <c r="F49" s="195"/>
      <c r="G49" s="195"/>
      <c r="H49" s="195"/>
      <c r="I49" s="195"/>
      <c r="J49" s="195"/>
      <c r="K49" s="195"/>
    </row>
    <row r="50" spans="1:11">
      <c r="A50" s="195"/>
      <c r="B50" s="195"/>
      <c r="C50" s="195"/>
      <c r="D50" s="195"/>
      <c r="E50" s="195"/>
      <c r="F50" s="195"/>
      <c r="G50" s="195"/>
      <c r="H50" s="195"/>
      <c r="I50" s="195"/>
      <c r="J50" s="195"/>
      <c r="K50" s="195"/>
    </row>
    <row r="51" spans="1:11">
      <c r="A51" s="195"/>
      <c r="B51" s="195"/>
      <c r="C51" s="195"/>
      <c r="D51" s="195"/>
      <c r="E51" s="195"/>
      <c r="F51" s="195"/>
      <c r="G51" s="195"/>
      <c r="H51" s="195"/>
      <c r="I51" s="195"/>
      <c r="J51" s="195"/>
      <c r="K51" s="195"/>
    </row>
    <row r="52" spans="1:11">
      <c r="A52" s="195"/>
      <c r="B52" s="195"/>
      <c r="C52" s="195"/>
      <c r="D52" s="195"/>
      <c r="E52" s="195"/>
      <c r="F52" s="195"/>
      <c r="G52" s="195"/>
      <c r="H52" s="195"/>
      <c r="I52" s="195"/>
      <c r="J52" s="195"/>
      <c r="K52" s="195"/>
    </row>
    <row r="53" spans="1:11">
      <c r="A53" s="195"/>
      <c r="B53" s="195"/>
      <c r="C53" s="195"/>
      <c r="D53" s="195"/>
      <c r="E53" s="195"/>
      <c r="F53" s="195"/>
      <c r="G53" s="195"/>
      <c r="H53" s="195"/>
      <c r="I53" s="195"/>
      <c r="J53" s="195"/>
      <c r="K53" s="195"/>
    </row>
    <row r="54" spans="1:11">
      <c r="A54" s="195"/>
      <c r="B54" s="195"/>
      <c r="C54" s="195"/>
      <c r="D54" s="195"/>
      <c r="E54" s="195"/>
      <c r="F54" s="195"/>
      <c r="G54" s="195"/>
      <c r="H54" s="195"/>
      <c r="I54" s="195"/>
      <c r="J54" s="195"/>
      <c r="K54" s="195"/>
    </row>
    <row r="55" spans="1:11">
      <c r="A55" s="195"/>
      <c r="B55" s="195"/>
      <c r="C55" s="195"/>
      <c r="D55" s="195"/>
      <c r="E55" s="195"/>
      <c r="F55" s="195"/>
      <c r="G55" s="195"/>
      <c r="H55" s="195"/>
      <c r="I55" s="195"/>
      <c r="J55" s="195"/>
      <c r="K55" s="195"/>
    </row>
    <row r="56" spans="1:11">
      <c r="A56" s="195"/>
      <c r="B56" s="195"/>
      <c r="C56" s="195"/>
      <c r="D56" s="195"/>
      <c r="E56" s="195"/>
      <c r="F56" s="195"/>
      <c r="G56" s="195"/>
      <c r="H56" s="195"/>
      <c r="I56" s="195"/>
      <c r="J56" s="195"/>
      <c r="K56" s="195"/>
    </row>
    <row r="57" spans="1:11">
      <c r="A57" s="195"/>
      <c r="B57" s="195"/>
      <c r="C57" s="195"/>
      <c r="D57" s="195"/>
      <c r="E57" s="195"/>
      <c r="F57" s="195"/>
      <c r="G57" s="195"/>
      <c r="H57" s="195"/>
      <c r="I57" s="195"/>
      <c r="J57" s="195"/>
      <c r="K57" s="195"/>
    </row>
    <row r="58" spans="1:11">
      <c r="A58" s="195"/>
      <c r="B58" s="195"/>
      <c r="C58" s="195"/>
      <c r="D58" s="195"/>
      <c r="E58" s="195"/>
      <c r="F58" s="195"/>
      <c r="G58" s="195"/>
      <c r="H58" s="195"/>
      <c r="I58" s="195"/>
      <c r="J58" s="195"/>
      <c r="K58" s="195"/>
    </row>
    <row r="59" spans="1:11">
      <c r="A59" s="195"/>
      <c r="B59" s="195"/>
      <c r="C59" s="195"/>
      <c r="D59" s="195"/>
      <c r="E59" s="195"/>
      <c r="F59" s="195"/>
      <c r="G59" s="195"/>
      <c r="H59" s="195"/>
      <c r="I59" s="195"/>
      <c r="J59" s="195"/>
      <c r="K59" s="195"/>
    </row>
    <row r="60" spans="1:11">
      <c r="A60" s="195"/>
      <c r="B60" s="195"/>
      <c r="C60" s="195"/>
      <c r="D60" s="195"/>
      <c r="E60" s="195"/>
      <c r="F60" s="195"/>
      <c r="G60" s="195"/>
      <c r="H60" s="195"/>
      <c r="I60" s="195"/>
      <c r="J60" s="195"/>
      <c r="K60" s="195"/>
    </row>
    <row r="61" spans="1:11">
      <c r="A61" s="195"/>
      <c r="B61" s="195"/>
      <c r="C61" s="195"/>
      <c r="D61" s="195"/>
      <c r="E61" s="195"/>
      <c r="F61" s="195"/>
      <c r="G61" s="195"/>
      <c r="H61" s="195"/>
      <c r="I61" s="195"/>
      <c r="J61" s="195"/>
      <c r="K61" s="195"/>
    </row>
    <row r="62" spans="1:11">
      <c r="A62" s="195"/>
      <c r="B62" s="195"/>
      <c r="C62" s="195"/>
      <c r="D62" s="195"/>
      <c r="E62" s="195"/>
      <c r="F62" s="195"/>
      <c r="G62" s="195"/>
      <c r="H62" s="195"/>
      <c r="I62" s="195"/>
      <c r="J62" s="195"/>
      <c r="K62" s="195"/>
    </row>
    <row r="63" spans="1:11">
      <c r="A63" s="195"/>
      <c r="B63" s="195"/>
      <c r="C63" s="195"/>
      <c r="D63" s="195"/>
      <c r="E63" s="195"/>
      <c r="F63" s="195"/>
      <c r="G63" s="195"/>
      <c r="H63" s="195"/>
      <c r="I63" s="195"/>
      <c r="J63" s="195"/>
      <c r="K63" s="195"/>
    </row>
    <row r="64" spans="1:11">
      <c r="A64" s="195"/>
      <c r="B64" s="195"/>
      <c r="C64" s="195"/>
      <c r="D64" s="195"/>
      <c r="E64" s="195"/>
      <c r="F64" s="195"/>
      <c r="G64" s="195"/>
      <c r="H64" s="195"/>
      <c r="I64" s="195"/>
      <c r="J64" s="195"/>
      <c r="K64" s="195"/>
    </row>
    <row r="65" spans="1:11">
      <c r="A65" s="195"/>
      <c r="B65" s="195"/>
      <c r="C65" s="195"/>
      <c r="D65" s="195"/>
      <c r="E65" s="195"/>
      <c r="F65" s="195"/>
      <c r="G65" s="195"/>
      <c r="H65" s="195"/>
      <c r="I65" s="195"/>
      <c r="J65" s="195"/>
      <c r="K65" s="195"/>
    </row>
    <row r="66" spans="1:11">
      <c r="A66" s="195"/>
      <c r="B66" s="195"/>
      <c r="C66" s="195"/>
      <c r="D66" s="195"/>
      <c r="E66" s="195"/>
      <c r="F66" s="195"/>
      <c r="G66" s="195"/>
      <c r="H66" s="195"/>
      <c r="I66" s="195"/>
      <c r="J66" s="195"/>
      <c r="K66" s="195"/>
    </row>
    <row r="67" spans="1:11">
      <c r="A67" s="195"/>
      <c r="B67" s="195"/>
      <c r="C67" s="195"/>
      <c r="D67" s="195"/>
      <c r="E67" s="195"/>
      <c r="F67" s="195"/>
      <c r="G67" s="195"/>
      <c r="H67" s="195"/>
      <c r="I67" s="195"/>
      <c r="J67" s="195"/>
      <c r="K67" s="195"/>
    </row>
    <row r="68" spans="1:11">
      <c r="A68" s="195"/>
      <c r="B68" s="195"/>
      <c r="C68" s="195"/>
      <c r="D68" s="195"/>
      <c r="E68" s="195"/>
      <c r="F68" s="195"/>
      <c r="G68" s="195"/>
      <c r="H68" s="195"/>
      <c r="I68" s="195"/>
      <c r="J68" s="195"/>
      <c r="K68" s="195"/>
    </row>
    <row r="69" spans="1:11">
      <c r="A69" s="195"/>
      <c r="B69" s="195"/>
      <c r="C69" s="195"/>
      <c r="D69" s="195"/>
      <c r="E69" s="195"/>
      <c r="F69" s="195"/>
      <c r="G69" s="195"/>
      <c r="H69" s="195"/>
      <c r="I69" s="195"/>
      <c r="J69" s="195"/>
      <c r="K69" s="195"/>
    </row>
    <row r="70" spans="1:11">
      <c r="A70" s="195"/>
      <c r="B70" s="195"/>
      <c r="C70" s="195"/>
      <c r="D70" s="195"/>
      <c r="E70" s="195"/>
      <c r="F70" s="195"/>
      <c r="G70" s="195"/>
      <c r="H70" s="195"/>
      <c r="I70" s="195"/>
      <c r="J70" s="195"/>
      <c r="K70" s="195"/>
    </row>
    <row r="71" spans="1:11">
      <c r="A71" s="195"/>
      <c r="B71" s="195"/>
      <c r="C71" s="195"/>
      <c r="D71" s="195"/>
      <c r="E71" s="195"/>
      <c r="F71" s="195"/>
      <c r="G71" s="195"/>
      <c r="H71" s="195"/>
      <c r="I71" s="195"/>
      <c r="J71" s="195"/>
      <c r="K71" s="195"/>
    </row>
    <row r="72" spans="1:11">
      <c r="A72" s="195"/>
      <c r="B72" s="195"/>
      <c r="C72" s="195"/>
      <c r="D72" s="195"/>
      <c r="E72" s="195"/>
      <c r="F72" s="195"/>
      <c r="G72" s="195"/>
      <c r="H72" s="195"/>
      <c r="I72" s="195"/>
      <c r="J72" s="195"/>
      <c r="K72" s="195"/>
    </row>
    <row r="73" spans="1:11">
      <c r="A73" s="195"/>
      <c r="B73" s="195"/>
      <c r="C73" s="195"/>
      <c r="D73" s="195"/>
      <c r="E73" s="195"/>
      <c r="F73" s="195"/>
      <c r="G73" s="195"/>
      <c r="H73" s="195"/>
      <c r="I73" s="195"/>
      <c r="J73" s="195"/>
      <c r="K73" s="195"/>
    </row>
  </sheetData>
  <sortState ref="A22:G24">
    <sortCondition descending="1" ref="F29"/>
  </sortState>
  <mergeCells count="10">
    <mergeCell ref="H6:H7"/>
    <mergeCell ref="I6:J6"/>
    <mergeCell ref="K6:K7"/>
    <mergeCell ref="L6:L7"/>
    <mergeCell ref="A6:A7"/>
    <mergeCell ref="B6:B7"/>
    <mergeCell ref="C6:C7"/>
    <mergeCell ref="D6:D7"/>
    <mergeCell ref="E6:F6"/>
    <mergeCell ref="G6:G7"/>
  </mergeCells>
  <pageMargins left="0.38181818181818183" right="0.23622047244094491" top="0.74803149606299213" bottom="0.74803149606299213" header="0.31496062992125984" footer="0.31496062992125984"/>
  <pageSetup paperSize="9" scale="70" fitToHeight="0" orientation="landscape" r:id="rId1"/>
  <headerFooter>
    <oddFooter>&amp;C&amp;P</oddFooter>
  </headerFooter>
  <rowBreaks count="1" manualBreakCount="1">
    <brk id="28"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view="pageLayout" zoomScale="70" zoomScaleNormal="85" zoomScaleSheetLayoutView="85" zoomScalePageLayoutView="70" workbookViewId="0">
      <selection activeCell="C10" sqref="C10"/>
    </sheetView>
  </sheetViews>
  <sheetFormatPr defaultRowHeight="14.5"/>
  <cols>
    <col min="1" max="1" width="5.81640625" customWidth="1"/>
    <col min="2" max="2" width="14.81640625" customWidth="1"/>
    <col min="3" max="3" width="23.453125" customWidth="1"/>
    <col min="4" max="4" width="8.7265625" customWidth="1"/>
    <col min="5" max="5" width="16" customWidth="1"/>
    <col min="6" max="6" width="12.1796875" customWidth="1"/>
    <col min="7" max="7" width="12.26953125" customWidth="1"/>
    <col min="8" max="8" width="23" customWidth="1"/>
    <col min="9" max="10" width="0" hidden="1" customWidth="1"/>
    <col min="11" max="11" width="24.26953125" customWidth="1"/>
    <col min="12" max="12" width="10.54296875" customWidth="1"/>
  </cols>
  <sheetData>
    <row r="1" spans="1:12" s="527" customFormat="1" ht="15">
      <c r="A1" s="518" t="s">
        <v>575</v>
      </c>
      <c r="B1" s="536"/>
      <c r="C1" s="536"/>
      <c r="D1" s="536"/>
      <c r="F1" s="518" t="s">
        <v>945</v>
      </c>
      <c r="G1" s="537"/>
      <c r="H1" s="399"/>
      <c r="I1" s="399"/>
      <c r="J1" s="399"/>
      <c r="K1" s="399"/>
      <c r="L1" s="399"/>
    </row>
    <row r="2" spans="1:12" ht="24.75" customHeight="1">
      <c r="A2" s="727" t="s">
        <v>1</v>
      </c>
      <c r="B2" s="727" t="s">
        <v>2</v>
      </c>
      <c r="C2" s="727" t="s">
        <v>3</v>
      </c>
      <c r="D2" s="727" t="s">
        <v>79</v>
      </c>
      <c r="E2" s="727" t="s">
        <v>4</v>
      </c>
      <c r="F2" s="727"/>
      <c r="G2" s="727" t="s">
        <v>5</v>
      </c>
      <c r="H2" s="724" t="s">
        <v>6</v>
      </c>
      <c r="I2" s="724" t="s">
        <v>7</v>
      </c>
      <c r="J2" s="724"/>
      <c r="K2" s="724" t="s">
        <v>8</v>
      </c>
      <c r="L2" s="724" t="s">
        <v>9</v>
      </c>
    </row>
    <row r="3" spans="1:12" ht="30">
      <c r="A3" s="727"/>
      <c r="B3" s="727"/>
      <c r="C3" s="727"/>
      <c r="D3" s="727"/>
      <c r="E3" s="460" t="s">
        <v>10</v>
      </c>
      <c r="F3" s="460" t="s">
        <v>11</v>
      </c>
      <c r="G3" s="727"/>
      <c r="H3" s="724"/>
      <c r="I3" s="529" t="s">
        <v>12</v>
      </c>
      <c r="J3" s="529" t="s">
        <v>13</v>
      </c>
      <c r="K3" s="724"/>
      <c r="L3" s="724"/>
    </row>
    <row r="4" spans="1:12">
      <c r="A4" s="233">
        <v>1</v>
      </c>
      <c r="B4" s="233">
        <v>2</v>
      </c>
      <c r="C4" s="28" t="s">
        <v>14</v>
      </c>
      <c r="D4" s="233">
        <v>4</v>
      </c>
      <c r="E4" s="233">
        <v>5</v>
      </c>
      <c r="F4" s="233">
        <v>6</v>
      </c>
      <c r="G4" s="233">
        <v>7</v>
      </c>
      <c r="H4" s="4">
        <v>8</v>
      </c>
      <c r="I4" s="4">
        <v>9</v>
      </c>
      <c r="J4" s="4">
        <v>10</v>
      </c>
      <c r="K4" s="4">
        <v>9</v>
      </c>
      <c r="L4" s="4">
        <v>10</v>
      </c>
    </row>
    <row r="5" spans="1:12">
      <c r="A5" s="5" t="s">
        <v>707</v>
      </c>
      <c r="B5" s="10" t="s">
        <v>708</v>
      </c>
      <c r="C5" s="6"/>
      <c r="D5" s="134"/>
      <c r="E5" s="135"/>
      <c r="F5" s="135"/>
      <c r="G5" s="135"/>
      <c r="H5" s="136"/>
      <c r="I5" s="136"/>
      <c r="J5" s="136"/>
      <c r="K5" s="136"/>
      <c r="L5" s="136"/>
    </row>
    <row r="6" spans="1:12">
      <c r="A6" s="24" t="s">
        <v>709</v>
      </c>
      <c r="B6" s="137" t="s">
        <v>710</v>
      </c>
      <c r="C6" s="137"/>
      <c r="D6" s="138"/>
      <c r="E6" s="139"/>
      <c r="F6" s="139"/>
      <c r="G6" s="139"/>
      <c r="H6" s="140"/>
      <c r="I6" s="140"/>
      <c r="J6" s="140"/>
      <c r="K6" s="128"/>
      <c r="L6" s="128"/>
    </row>
    <row r="7" spans="1:12" ht="66" customHeight="1">
      <c r="A7" s="13" t="s">
        <v>711</v>
      </c>
      <c r="B7" s="14" t="s">
        <v>712</v>
      </c>
      <c r="C7" s="14" t="s">
        <v>713</v>
      </c>
      <c r="D7" s="13" t="s">
        <v>40</v>
      </c>
      <c r="E7" s="14" t="s">
        <v>225</v>
      </c>
      <c r="F7" s="14"/>
      <c r="G7" s="13" t="s">
        <v>1082</v>
      </c>
      <c r="H7" s="235" t="s">
        <v>956</v>
      </c>
      <c r="I7" s="236" t="s">
        <v>25</v>
      </c>
      <c r="J7" s="236" t="s">
        <v>25</v>
      </c>
      <c r="K7" s="17" t="s">
        <v>958</v>
      </c>
      <c r="L7" s="152" t="s">
        <v>88</v>
      </c>
    </row>
    <row r="8" spans="1:12" ht="73.5" customHeight="1">
      <c r="A8" s="13" t="s">
        <v>714</v>
      </c>
      <c r="B8" s="14" t="s">
        <v>715</v>
      </c>
      <c r="C8" s="14" t="s">
        <v>716</v>
      </c>
      <c r="D8" s="13" t="s">
        <v>40</v>
      </c>
      <c r="E8" s="14" t="s">
        <v>225</v>
      </c>
      <c r="F8" s="14"/>
      <c r="G8" s="13" t="s">
        <v>1082</v>
      </c>
      <c r="H8" s="237" t="s">
        <v>957</v>
      </c>
      <c r="I8" s="238" t="s">
        <v>25</v>
      </c>
      <c r="J8" s="238" t="s">
        <v>25</v>
      </c>
      <c r="K8" s="141" t="s">
        <v>1055</v>
      </c>
      <c r="L8" s="152" t="s">
        <v>88</v>
      </c>
    </row>
    <row r="9" spans="1:12" ht="50">
      <c r="A9" s="13" t="s">
        <v>717</v>
      </c>
      <c r="B9" s="14" t="s">
        <v>718</v>
      </c>
      <c r="C9" s="14" t="s">
        <v>719</v>
      </c>
      <c r="D9" s="13" t="s">
        <v>40</v>
      </c>
      <c r="E9" s="14" t="s">
        <v>225</v>
      </c>
      <c r="F9" s="14"/>
      <c r="G9" s="13" t="s">
        <v>1035</v>
      </c>
      <c r="H9" s="141" t="s">
        <v>959</v>
      </c>
      <c r="I9" s="238" t="s">
        <v>25</v>
      </c>
      <c r="J9" s="238" t="s">
        <v>25</v>
      </c>
      <c r="K9" s="68" t="s">
        <v>980</v>
      </c>
      <c r="L9" s="152" t="s">
        <v>88</v>
      </c>
    </row>
    <row r="10" spans="1:12" ht="50">
      <c r="A10" s="13" t="s">
        <v>720</v>
      </c>
      <c r="B10" s="14" t="s">
        <v>721</v>
      </c>
      <c r="C10" s="14" t="s">
        <v>722</v>
      </c>
      <c r="D10" s="13" t="s">
        <v>40</v>
      </c>
      <c r="E10" s="14" t="s">
        <v>225</v>
      </c>
      <c r="F10" s="14"/>
      <c r="G10" s="13" t="s">
        <v>1035</v>
      </c>
      <c r="H10" s="239" t="s">
        <v>723</v>
      </c>
      <c r="I10" s="238" t="s">
        <v>25</v>
      </c>
      <c r="J10" s="238" t="s">
        <v>25</v>
      </c>
      <c r="K10" s="68" t="s">
        <v>1083</v>
      </c>
      <c r="L10" s="141" t="s">
        <v>88</v>
      </c>
    </row>
    <row r="11" spans="1:12">
      <c r="A11" s="24" t="s">
        <v>724</v>
      </c>
      <c r="B11" s="137" t="s">
        <v>725</v>
      </c>
      <c r="C11" s="137"/>
      <c r="D11" s="138"/>
      <c r="E11" s="139"/>
      <c r="F11" s="139"/>
      <c r="G11" s="127"/>
      <c r="H11" s="128"/>
      <c r="I11" s="240"/>
      <c r="J11" s="240"/>
      <c r="K11" s="128"/>
      <c r="L11" s="128"/>
    </row>
    <row r="12" spans="1:12" ht="120" customHeight="1">
      <c r="A12" s="13" t="s">
        <v>726</v>
      </c>
      <c r="B12" s="14" t="s">
        <v>861</v>
      </c>
      <c r="C12" s="14" t="s">
        <v>861</v>
      </c>
      <c r="D12" s="13" t="s">
        <v>166</v>
      </c>
      <c r="E12" s="190" t="s">
        <v>993</v>
      </c>
      <c r="F12" s="14" t="s">
        <v>727</v>
      </c>
      <c r="G12" s="13" t="s">
        <v>1035</v>
      </c>
      <c r="H12" s="68" t="s">
        <v>728</v>
      </c>
      <c r="I12" s="142" t="s">
        <v>25</v>
      </c>
      <c r="J12" s="142" t="s">
        <v>25</v>
      </c>
      <c r="K12" s="68" t="s">
        <v>729</v>
      </c>
      <c r="L12" s="130" t="s">
        <v>88</v>
      </c>
    </row>
    <row r="13" spans="1:12" ht="160">
      <c r="A13" s="13" t="s">
        <v>730</v>
      </c>
      <c r="B13" s="14" t="s">
        <v>731</v>
      </c>
      <c r="C13" s="14" t="s">
        <v>732</v>
      </c>
      <c r="D13" s="13" t="s">
        <v>40</v>
      </c>
      <c r="E13" s="506" t="s">
        <v>225</v>
      </c>
      <c r="F13" s="14" t="s">
        <v>23</v>
      </c>
      <c r="G13" s="13" t="s">
        <v>1035</v>
      </c>
      <c r="H13" s="68" t="s">
        <v>733</v>
      </c>
      <c r="I13" s="142" t="s">
        <v>25</v>
      </c>
      <c r="J13" s="142" t="s">
        <v>25</v>
      </c>
      <c r="K13" s="496" t="s">
        <v>1056</v>
      </c>
      <c r="L13" s="130" t="s">
        <v>88</v>
      </c>
    </row>
    <row r="14" spans="1:12" ht="50">
      <c r="A14" s="13" t="s">
        <v>734</v>
      </c>
      <c r="B14" s="14" t="s">
        <v>735</v>
      </c>
      <c r="C14" s="14" t="s">
        <v>736</v>
      </c>
      <c r="D14" s="13" t="s">
        <v>40</v>
      </c>
      <c r="E14" s="190" t="s">
        <v>993</v>
      </c>
      <c r="F14" s="14" t="s">
        <v>23</v>
      </c>
      <c r="G14" s="13" t="s">
        <v>1035</v>
      </c>
      <c r="H14" s="68" t="s">
        <v>1084</v>
      </c>
      <c r="I14" s="142">
        <v>300</v>
      </c>
      <c r="J14" s="142">
        <v>300</v>
      </c>
      <c r="K14" s="68" t="s">
        <v>737</v>
      </c>
      <c r="L14" s="130" t="s">
        <v>88</v>
      </c>
    </row>
  </sheetData>
  <mergeCells count="10">
    <mergeCell ref="H2:H3"/>
    <mergeCell ref="I2:J2"/>
    <mergeCell ref="K2:K3"/>
    <mergeCell ref="L2:L3"/>
    <mergeCell ref="A2:A3"/>
    <mergeCell ref="B2:B3"/>
    <mergeCell ref="C2:C3"/>
    <mergeCell ref="D2:D3"/>
    <mergeCell ref="E2:F2"/>
    <mergeCell ref="G2:G3"/>
  </mergeCells>
  <pageMargins left="0.25" right="0.25" top="0.75" bottom="0.75" header="0.3" footer="0.3"/>
  <pageSetup paperSize="9" scale="94" fitToHeight="0"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view="pageLayout" zoomScale="40" zoomScaleNormal="85" zoomScalePageLayoutView="40" workbookViewId="0">
      <selection activeCell="H9" sqref="H9"/>
    </sheetView>
  </sheetViews>
  <sheetFormatPr defaultRowHeight="14.5"/>
  <cols>
    <col min="1" max="1" width="6.7265625" customWidth="1"/>
    <col min="2" max="2" width="22.54296875" customWidth="1"/>
    <col min="3" max="3" width="30" customWidth="1"/>
    <col min="5" max="5" width="15" customWidth="1"/>
    <col min="6" max="6" width="15.26953125" customWidth="1"/>
    <col min="7" max="7" width="12" customWidth="1"/>
    <col min="8" max="8" width="45.81640625" customWidth="1"/>
    <col min="9" max="9" width="23.81640625" customWidth="1"/>
    <col min="10" max="10" width="10" customWidth="1"/>
  </cols>
  <sheetData>
    <row r="1" spans="1:12" s="527" customFormat="1" ht="15">
      <c r="A1" s="518" t="s">
        <v>948</v>
      </c>
      <c r="B1" s="536"/>
      <c r="C1" s="536"/>
      <c r="D1" s="536"/>
      <c r="E1" s="518" t="s">
        <v>945</v>
      </c>
      <c r="G1" s="537"/>
      <c r="H1" s="399"/>
      <c r="I1" s="399"/>
      <c r="J1" s="399"/>
    </row>
    <row r="2" spans="1:12" s="201" customFormat="1" ht="30.75" customHeight="1">
      <c r="A2" s="727" t="s">
        <v>1</v>
      </c>
      <c r="B2" s="727" t="s">
        <v>2</v>
      </c>
      <c r="C2" s="727" t="s">
        <v>3</v>
      </c>
      <c r="D2" s="727" t="s">
        <v>79</v>
      </c>
      <c r="E2" s="727" t="s">
        <v>4</v>
      </c>
      <c r="F2" s="727"/>
      <c r="G2" s="727" t="s">
        <v>5</v>
      </c>
      <c r="H2" s="724" t="s">
        <v>6</v>
      </c>
      <c r="I2" s="724" t="s">
        <v>8</v>
      </c>
      <c r="J2" s="724" t="s">
        <v>9</v>
      </c>
    </row>
    <row r="3" spans="1:12" s="201" customFormat="1" ht="30">
      <c r="A3" s="727"/>
      <c r="B3" s="727"/>
      <c r="C3" s="727"/>
      <c r="D3" s="727"/>
      <c r="E3" s="460" t="s">
        <v>10</v>
      </c>
      <c r="F3" s="460" t="s">
        <v>11</v>
      </c>
      <c r="G3" s="727"/>
      <c r="H3" s="724"/>
      <c r="I3" s="724"/>
      <c r="J3" s="724"/>
    </row>
    <row r="4" spans="1:12">
      <c r="A4" s="402">
        <v>1</v>
      </c>
      <c r="B4" s="402">
        <v>2</v>
      </c>
      <c r="C4" s="28" t="s">
        <v>14</v>
      </c>
      <c r="D4" s="402">
        <v>4</v>
      </c>
      <c r="E4" s="402">
        <v>5</v>
      </c>
      <c r="F4" s="402">
        <v>6</v>
      </c>
      <c r="G4" s="402">
        <v>7</v>
      </c>
      <c r="H4" s="4">
        <v>8</v>
      </c>
      <c r="I4" s="4">
        <v>9</v>
      </c>
      <c r="J4" s="4">
        <v>10</v>
      </c>
    </row>
    <row r="5" spans="1:12">
      <c r="A5" s="755" t="s">
        <v>862</v>
      </c>
      <c r="B5" s="755"/>
      <c r="C5" s="755"/>
      <c r="D5" s="755"/>
      <c r="E5" s="755"/>
      <c r="F5" s="755"/>
      <c r="G5" s="755"/>
      <c r="H5" s="755"/>
      <c r="I5" s="755"/>
      <c r="J5" s="755"/>
    </row>
    <row r="6" spans="1:12">
      <c r="A6" s="756" t="s">
        <v>864</v>
      </c>
      <c r="B6" s="756"/>
      <c r="C6" s="756"/>
      <c r="D6" s="756"/>
      <c r="E6" s="756"/>
      <c r="F6" s="756"/>
      <c r="G6" s="756"/>
      <c r="H6" s="756"/>
      <c r="I6" s="756"/>
      <c r="J6" s="756"/>
    </row>
    <row r="7" spans="1:12" ht="270" customHeight="1">
      <c r="A7" s="609" t="s">
        <v>863</v>
      </c>
      <c r="B7" s="609" t="s">
        <v>867</v>
      </c>
      <c r="C7" s="609" t="s">
        <v>1057</v>
      </c>
      <c r="D7" s="610" t="s">
        <v>118</v>
      </c>
      <c r="E7" s="609" t="s">
        <v>367</v>
      </c>
      <c r="F7" s="609" t="s">
        <v>1058</v>
      </c>
      <c r="G7" s="610" t="s">
        <v>1035</v>
      </c>
      <c r="H7" s="611" t="s">
        <v>1080</v>
      </c>
      <c r="I7" s="612" t="s">
        <v>904</v>
      </c>
      <c r="J7" s="613" t="s">
        <v>1009</v>
      </c>
      <c r="L7" s="432"/>
    </row>
    <row r="8" spans="1:12" ht="36">
      <c r="A8" s="752" t="s">
        <v>865</v>
      </c>
      <c r="B8" s="753"/>
      <c r="C8" s="753"/>
      <c r="D8" s="753"/>
      <c r="E8" s="753"/>
      <c r="F8" s="753"/>
      <c r="G8" s="753"/>
      <c r="H8" s="753"/>
      <c r="I8" s="753"/>
      <c r="J8" s="754"/>
      <c r="L8" s="423"/>
    </row>
    <row r="9" spans="1:12" ht="195.75" customHeight="1">
      <c r="A9" s="614" t="s">
        <v>866</v>
      </c>
      <c r="B9" s="609" t="s">
        <v>1059</v>
      </c>
      <c r="C9" s="609" t="s">
        <v>868</v>
      </c>
      <c r="D9" s="610" t="s">
        <v>118</v>
      </c>
      <c r="E9" s="609" t="s">
        <v>367</v>
      </c>
      <c r="F9" s="609" t="s">
        <v>960</v>
      </c>
      <c r="G9" s="615" t="s">
        <v>1035</v>
      </c>
      <c r="H9" s="616" t="s">
        <v>938</v>
      </c>
      <c r="I9" s="617" t="s">
        <v>937</v>
      </c>
      <c r="J9" s="616" t="s">
        <v>370</v>
      </c>
      <c r="L9" s="432"/>
    </row>
  </sheetData>
  <mergeCells count="12">
    <mergeCell ref="A8:J8"/>
    <mergeCell ref="H2:H3"/>
    <mergeCell ref="I2:I3"/>
    <mergeCell ref="J2:J3"/>
    <mergeCell ref="A5:J5"/>
    <mergeCell ref="A6:J6"/>
    <mergeCell ref="A2:A3"/>
    <mergeCell ref="B2:B3"/>
    <mergeCell ref="C2:C3"/>
    <mergeCell ref="D2:D3"/>
    <mergeCell ref="E2:F2"/>
    <mergeCell ref="G2:G3"/>
  </mergeCells>
  <pageMargins left="0.25" right="0.25" top="0.75" bottom="0.75" header="0.3" footer="0.3"/>
  <pageSetup paperSize="9" scale="75" fitToHeight="0"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view="pageLayout" zoomScale="55" zoomScaleNormal="85" zoomScalePageLayoutView="55" workbookViewId="0">
      <selection activeCell="G21" sqref="G21"/>
    </sheetView>
  </sheetViews>
  <sheetFormatPr defaultRowHeight="14.5"/>
  <cols>
    <col min="2" max="2" width="14" customWidth="1"/>
    <col min="3" max="3" width="21.81640625" customWidth="1"/>
    <col min="5" max="5" width="15" customWidth="1"/>
    <col min="6" max="6" width="13" customWidth="1"/>
    <col min="7" max="8" width="12.453125" customWidth="1"/>
    <col min="9" max="10" width="0" hidden="1" customWidth="1"/>
    <col min="11" max="11" width="26.26953125" customWidth="1"/>
  </cols>
  <sheetData>
    <row r="1" spans="1:12" s="527" customFormat="1" ht="15">
      <c r="A1" s="541" t="s">
        <v>446</v>
      </c>
      <c r="B1" s="542"/>
      <c r="C1" s="542"/>
      <c r="D1" s="542"/>
      <c r="E1" s="542"/>
      <c r="G1" s="541" t="s">
        <v>945</v>
      </c>
      <c r="H1" s="392"/>
      <c r="I1" s="392"/>
      <c r="J1" s="392"/>
      <c r="K1" s="392"/>
      <c r="L1" s="392"/>
    </row>
    <row r="2" spans="1:12" s="201" customFormat="1" ht="27" customHeight="1">
      <c r="A2" s="727" t="s">
        <v>1</v>
      </c>
      <c r="B2" s="727" t="s">
        <v>2</v>
      </c>
      <c r="C2" s="727" t="s">
        <v>3</v>
      </c>
      <c r="D2" s="727" t="s">
        <v>79</v>
      </c>
      <c r="E2" s="727" t="s">
        <v>4</v>
      </c>
      <c r="F2" s="727"/>
      <c r="G2" s="727" t="s">
        <v>5</v>
      </c>
      <c r="H2" s="724" t="s">
        <v>6</v>
      </c>
      <c r="I2" s="724" t="s">
        <v>7</v>
      </c>
      <c r="J2" s="724"/>
      <c r="K2" s="724" t="s">
        <v>8</v>
      </c>
      <c r="L2" s="724" t="s">
        <v>9</v>
      </c>
    </row>
    <row r="3" spans="1:12" s="201" customFormat="1" ht="30">
      <c r="A3" s="727"/>
      <c r="B3" s="727"/>
      <c r="C3" s="727"/>
      <c r="D3" s="727"/>
      <c r="E3" s="460" t="s">
        <v>10</v>
      </c>
      <c r="F3" s="460" t="s">
        <v>11</v>
      </c>
      <c r="G3" s="727"/>
      <c r="H3" s="724"/>
      <c r="I3" s="529" t="s">
        <v>12</v>
      </c>
      <c r="J3" s="529" t="s">
        <v>13</v>
      </c>
      <c r="K3" s="724"/>
      <c r="L3" s="724"/>
    </row>
    <row r="4" spans="1:12">
      <c r="A4" s="91">
        <v>1</v>
      </c>
      <c r="B4" s="91">
        <v>2</v>
      </c>
      <c r="C4" s="28" t="s">
        <v>14</v>
      </c>
      <c r="D4" s="91">
        <v>4</v>
      </c>
      <c r="E4" s="91">
        <v>5</v>
      </c>
      <c r="F4" s="91">
        <v>6</v>
      </c>
      <c r="G4" s="91">
        <v>7</v>
      </c>
      <c r="H4" s="4">
        <v>8</v>
      </c>
      <c r="I4" s="4">
        <v>9</v>
      </c>
      <c r="J4" s="4">
        <v>10</v>
      </c>
      <c r="K4" s="4">
        <v>9</v>
      </c>
      <c r="L4" s="4">
        <v>10</v>
      </c>
    </row>
    <row r="5" spans="1:12">
      <c r="A5" s="5" t="s">
        <v>508</v>
      </c>
      <c r="B5" s="10" t="s">
        <v>509</v>
      </c>
      <c r="C5" s="6"/>
      <c r="D5" s="7"/>
      <c r="E5" s="8"/>
      <c r="F5" s="8"/>
      <c r="G5" s="8"/>
      <c r="H5" s="9"/>
      <c r="I5" s="9"/>
      <c r="J5" s="9"/>
      <c r="K5" s="9"/>
      <c r="L5" s="9"/>
    </row>
    <row r="6" spans="1:12">
      <c r="A6" s="24" t="s">
        <v>510</v>
      </c>
      <c r="B6" s="25" t="s">
        <v>511</v>
      </c>
      <c r="C6" s="25"/>
      <c r="D6" s="24"/>
      <c r="E6" s="26"/>
      <c r="F6" s="26"/>
      <c r="G6" s="26"/>
      <c r="H6" s="29"/>
      <c r="I6" s="29"/>
      <c r="J6" s="29"/>
      <c r="K6" s="12"/>
      <c r="L6" s="12"/>
    </row>
    <row r="7" spans="1:12" ht="101.25" customHeight="1">
      <c r="A7" s="13" t="s">
        <v>512</v>
      </c>
      <c r="B7" s="14" t="s">
        <v>513</v>
      </c>
      <c r="C7" s="14" t="s">
        <v>514</v>
      </c>
      <c r="D7" s="13" t="s">
        <v>40</v>
      </c>
      <c r="E7" s="14" t="s">
        <v>330</v>
      </c>
      <c r="F7" s="14" t="s">
        <v>332</v>
      </c>
      <c r="G7" s="13" t="s">
        <v>1035</v>
      </c>
      <c r="H7" s="14" t="s">
        <v>515</v>
      </c>
      <c r="I7" s="16">
        <v>278.5</v>
      </c>
      <c r="J7" s="16">
        <v>278.5</v>
      </c>
      <c r="K7" s="18" t="s">
        <v>981</v>
      </c>
      <c r="L7" s="133" t="s">
        <v>370</v>
      </c>
    </row>
    <row r="8" spans="1:12" ht="210">
      <c r="A8" s="13" t="s">
        <v>516</v>
      </c>
      <c r="B8" s="14" t="s">
        <v>517</v>
      </c>
      <c r="C8" s="14" t="s">
        <v>518</v>
      </c>
      <c r="D8" s="13" t="s">
        <v>40</v>
      </c>
      <c r="E8" s="14" t="s">
        <v>330</v>
      </c>
      <c r="F8" s="30" t="s">
        <v>392</v>
      </c>
      <c r="G8" s="13" t="s">
        <v>1035</v>
      </c>
      <c r="H8" s="153" t="s">
        <v>519</v>
      </c>
      <c r="I8" s="114">
        <v>71</v>
      </c>
      <c r="J8" s="114">
        <v>71</v>
      </c>
      <c r="K8" s="155" t="s">
        <v>982</v>
      </c>
      <c r="L8" s="17" t="s">
        <v>1010</v>
      </c>
    </row>
    <row r="9" spans="1:12" ht="82.5" customHeight="1">
      <c r="A9" s="13" t="s">
        <v>520</v>
      </c>
      <c r="B9" s="14" t="s">
        <v>521</v>
      </c>
      <c r="C9" s="14" t="s">
        <v>522</v>
      </c>
      <c r="D9" s="13" t="s">
        <v>40</v>
      </c>
      <c r="E9" s="14" t="s">
        <v>330</v>
      </c>
      <c r="F9" s="14"/>
      <c r="G9" s="13" t="s">
        <v>1035</v>
      </c>
      <c r="H9" s="17" t="s">
        <v>519</v>
      </c>
      <c r="I9" s="19">
        <v>0</v>
      </c>
      <c r="J9" s="19">
        <v>0</v>
      </c>
      <c r="K9" s="17" t="s">
        <v>983</v>
      </c>
      <c r="L9" s="17" t="s">
        <v>457</v>
      </c>
    </row>
    <row r="10" spans="1:12" ht="90" customHeight="1">
      <c r="A10" s="13" t="s">
        <v>523</v>
      </c>
      <c r="B10" s="14" t="s">
        <v>524</v>
      </c>
      <c r="C10" s="14" t="s">
        <v>525</v>
      </c>
      <c r="D10" s="13" t="s">
        <v>526</v>
      </c>
      <c r="E10" s="14" t="s">
        <v>330</v>
      </c>
      <c r="F10" s="30" t="s">
        <v>367</v>
      </c>
      <c r="G10" s="13" t="s">
        <v>1035</v>
      </c>
      <c r="H10" s="153" t="s">
        <v>519</v>
      </c>
      <c r="I10" s="114">
        <v>79.5</v>
      </c>
      <c r="J10" s="114">
        <v>79.5</v>
      </c>
      <c r="K10" s="153" t="s">
        <v>527</v>
      </c>
      <c r="L10" s="17" t="s">
        <v>370</v>
      </c>
    </row>
    <row r="11" spans="1:12" ht="160">
      <c r="A11" s="13" t="s">
        <v>528</v>
      </c>
      <c r="B11" s="14" t="s">
        <v>529</v>
      </c>
      <c r="C11" s="14" t="s">
        <v>530</v>
      </c>
      <c r="D11" s="13" t="s">
        <v>166</v>
      </c>
      <c r="E11" s="14" t="s">
        <v>330</v>
      </c>
      <c r="F11" s="150" t="s">
        <v>531</v>
      </c>
      <c r="G11" s="13" t="s">
        <v>1035</v>
      </c>
      <c r="H11" s="153" t="s">
        <v>532</v>
      </c>
      <c r="I11" s="114"/>
      <c r="J11" s="114"/>
      <c r="K11" s="153" t="s">
        <v>984</v>
      </c>
      <c r="L11" s="133" t="s">
        <v>370</v>
      </c>
    </row>
    <row r="12" spans="1:12" ht="100">
      <c r="A12" s="13" t="s">
        <v>533</v>
      </c>
      <c r="B12" s="14" t="s">
        <v>534</v>
      </c>
      <c r="C12" s="14" t="s">
        <v>535</v>
      </c>
      <c r="D12" s="13" t="s">
        <v>166</v>
      </c>
      <c r="E12" s="14" t="s">
        <v>330</v>
      </c>
      <c r="F12" s="14"/>
      <c r="G12" s="13" t="s">
        <v>1035</v>
      </c>
      <c r="H12" s="17" t="s">
        <v>536</v>
      </c>
      <c r="I12" s="19">
        <v>0</v>
      </c>
      <c r="J12" s="19">
        <v>0</v>
      </c>
      <c r="K12" s="18" t="s">
        <v>537</v>
      </c>
      <c r="L12" s="17" t="s">
        <v>457</v>
      </c>
    </row>
    <row r="13" spans="1:12" ht="50">
      <c r="A13" s="13" t="s">
        <v>538</v>
      </c>
      <c r="B13" s="14" t="s">
        <v>539</v>
      </c>
      <c r="C13" s="14" t="s">
        <v>540</v>
      </c>
      <c r="D13" s="13" t="s">
        <v>171</v>
      </c>
      <c r="E13" s="14" t="s">
        <v>330</v>
      </c>
      <c r="F13" s="14"/>
      <c r="G13" s="13" t="s">
        <v>1035</v>
      </c>
      <c r="H13" s="153" t="s">
        <v>519</v>
      </c>
      <c r="I13" s="114">
        <v>53.8</v>
      </c>
      <c r="J13" s="114">
        <v>53.8</v>
      </c>
      <c r="K13" s="153" t="s">
        <v>541</v>
      </c>
      <c r="L13" s="17" t="s">
        <v>370</v>
      </c>
    </row>
    <row r="14" spans="1:12" ht="100">
      <c r="A14" s="13" t="s">
        <v>542</v>
      </c>
      <c r="B14" s="14" t="s">
        <v>543</v>
      </c>
      <c r="C14" s="14" t="s">
        <v>544</v>
      </c>
      <c r="D14" s="13" t="s">
        <v>40</v>
      </c>
      <c r="E14" s="14" t="s">
        <v>330</v>
      </c>
      <c r="F14" s="14"/>
      <c r="G14" s="13" t="s">
        <v>1035</v>
      </c>
      <c r="H14" s="153" t="s">
        <v>519</v>
      </c>
      <c r="I14" s="169">
        <v>0</v>
      </c>
      <c r="J14" s="169">
        <v>0</v>
      </c>
      <c r="K14" s="153" t="s">
        <v>985</v>
      </c>
      <c r="L14" s="17" t="s">
        <v>457</v>
      </c>
    </row>
    <row r="15" spans="1:12">
      <c r="A15" s="27"/>
      <c r="B15" s="23"/>
      <c r="C15" s="23"/>
      <c r="D15" s="27"/>
      <c r="E15" s="23"/>
      <c r="F15" s="23"/>
      <c r="G15" s="23"/>
      <c r="H15" s="9"/>
      <c r="I15" s="16">
        <f>+SUM(I7:I14)</f>
        <v>482.8</v>
      </c>
      <c r="J15" s="16">
        <f>+SUM(J7:J14)</f>
        <v>482.8</v>
      </c>
      <c r="K15" s="9"/>
      <c r="L15" s="136"/>
    </row>
    <row r="16" spans="1:12">
      <c r="A16" s="24" t="s">
        <v>545</v>
      </c>
      <c r="B16" s="137" t="s">
        <v>546</v>
      </c>
      <c r="C16" s="137"/>
      <c r="D16" s="138"/>
      <c r="E16" s="139"/>
      <c r="F16" s="139"/>
      <c r="G16" s="127"/>
      <c r="H16" s="12"/>
      <c r="I16" s="33"/>
      <c r="J16" s="33"/>
      <c r="K16" s="12"/>
      <c r="L16" s="128"/>
    </row>
    <row r="17" spans="1:12" ht="81.75" customHeight="1">
      <c r="A17" s="13" t="s">
        <v>547</v>
      </c>
      <c r="B17" s="14" t="s">
        <v>548</v>
      </c>
      <c r="C17" s="14" t="s">
        <v>549</v>
      </c>
      <c r="D17" s="13" t="s">
        <v>40</v>
      </c>
      <c r="E17" s="14" t="s">
        <v>330</v>
      </c>
      <c r="F17" s="30" t="s">
        <v>392</v>
      </c>
      <c r="G17" s="151" t="s">
        <v>1035</v>
      </c>
      <c r="H17" s="153" t="s">
        <v>519</v>
      </c>
      <c r="I17" s="114">
        <v>0</v>
      </c>
      <c r="J17" s="114">
        <v>0</v>
      </c>
      <c r="K17" s="115" t="s">
        <v>550</v>
      </c>
      <c r="L17" s="130" t="s">
        <v>551</v>
      </c>
    </row>
    <row r="18" spans="1:12" ht="185.25" customHeight="1">
      <c r="A18" s="13" t="s">
        <v>552</v>
      </c>
      <c r="B18" s="14" t="s">
        <v>553</v>
      </c>
      <c r="C18" s="14" t="s">
        <v>554</v>
      </c>
      <c r="D18" s="13" t="s">
        <v>40</v>
      </c>
      <c r="E18" s="14" t="s">
        <v>330</v>
      </c>
      <c r="F18" s="14" t="s">
        <v>555</v>
      </c>
      <c r="G18" s="13" t="s">
        <v>1035</v>
      </c>
      <c r="H18" s="17" t="s">
        <v>556</v>
      </c>
      <c r="I18" s="19">
        <v>1862.3</v>
      </c>
      <c r="J18" s="19">
        <v>50.9</v>
      </c>
      <c r="K18" s="159" t="s">
        <v>1021</v>
      </c>
      <c r="L18" s="141" t="s">
        <v>557</v>
      </c>
    </row>
    <row r="19" spans="1:12" ht="290">
      <c r="A19" s="13" t="s">
        <v>558</v>
      </c>
      <c r="B19" s="14" t="s">
        <v>559</v>
      </c>
      <c r="C19" s="14" t="s">
        <v>560</v>
      </c>
      <c r="D19" s="13" t="s">
        <v>40</v>
      </c>
      <c r="E19" s="14" t="s">
        <v>330</v>
      </c>
      <c r="F19" s="14" t="s">
        <v>555</v>
      </c>
      <c r="G19" s="13" t="s">
        <v>1035</v>
      </c>
      <c r="H19" s="17" t="s">
        <v>556</v>
      </c>
      <c r="I19" s="19">
        <v>335.2</v>
      </c>
      <c r="J19" s="19">
        <v>68.3</v>
      </c>
      <c r="K19" s="160" t="s">
        <v>1022</v>
      </c>
      <c r="L19" s="141" t="s">
        <v>1011</v>
      </c>
    </row>
    <row r="20" spans="1:12" ht="110">
      <c r="A20" s="13" t="s">
        <v>561</v>
      </c>
      <c r="B20" s="14" t="s">
        <v>562</v>
      </c>
      <c r="C20" s="14" t="s">
        <v>563</v>
      </c>
      <c r="D20" s="13" t="s">
        <v>40</v>
      </c>
      <c r="E20" s="14" t="s">
        <v>330</v>
      </c>
      <c r="F20" s="14" t="s">
        <v>392</v>
      </c>
      <c r="G20" s="13" t="s">
        <v>1035</v>
      </c>
      <c r="H20" s="17" t="s">
        <v>564</v>
      </c>
      <c r="I20" s="19">
        <v>15.6</v>
      </c>
      <c r="J20" s="19">
        <v>15.6</v>
      </c>
      <c r="K20" s="14" t="s">
        <v>986</v>
      </c>
      <c r="L20" s="141" t="s">
        <v>557</v>
      </c>
    </row>
    <row r="21" spans="1:12" ht="90">
      <c r="A21" s="13" t="s">
        <v>565</v>
      </c>
      <c r="B21" s="14" t="s">
        <v>566</v>
      </c>
      <c r="C21" s="14" t="s">
        <v>567</v>
      </c>
      <c r="D21" s="13" t="s">
        <v>40</v>
      </c>
      <c r="E21" s="14" t="s">
        <v>330</v>
      </c>
      <c r="F21" s="14" t="s">
        <v>869</v>
      </c>
      <c r="G21" s="13" t="s">
        <v>1035</v>
      </c>
      <c r="H21" s="31" t="s">
        <v>568</v>
      </c>
      <c r="I21" s="19">
        <v>0</v>
      </c>
      <c r="J21" s="19">
        <v>0</v>
      </c>
      <c r="K21" s="18" t="s">
        <v>569</v>
      </c>
      <c r="L21" s="152" t="s">
        <v>557</v>
      </c>
    </row>
    <row r="22" spans="1:12" ht="120">
      <c r="A22" s="13" t="s">
        <v>570</v>
      </c>
      <c r="B22" s="14" t="s">
        <v>571</v>
      </c>
      <c r="C22" s="14" t="s">
        <v>572</v>
      </c>
      <c r="D22" s="13" t="s">
        <v>40</v>
      </c>
      <c r="E22" s="14" t="s">
        <v>330</v>
      </c>
      <c r="F22" s="14" t="s">
        <v>367</v>
      </c>
      <c r="G22" s="13" t="s">
        <v>1035</v>
      </c>
      <c r="H22" s="153" t="s">
        <v>519</v>
      </c>
      <c r="I22" s="169">
        <v>102</v>
      </c>
      <c r="J22" s="169">
        <v>102</v>
      </c>
      <c r="K22" s="161" t="s">
        <v>1023</v>
      </c>
      <c r="L22" s="141" t="s">
        <v>457</v>
      </c>
    </row>
    <row r="23" spans="1:12">
      <c r="I23" s="205">
        <f>+SUM(I17:I22)</f>
        <v>2315.1</v>
      </c>
      <c r="J23" s="205">
        <f>+SUM(J17:J22)</f>
        <v>236.79999999999998</v>
      </c>
    </row>
    <row r="24" spans="1:12">
      <c r="H24" s="206"/>
      <c r="I24" s="207">
        <f>SUM(I15,I23)</f>
        <v>2797.9</v>
      </c>
      <c r="J24" s="207">
        <f>SUM(J15,J23)</f>
        <v>719.6</v>
      </c>
    </row>
  </sheetData>
  <mergeCells count="10">
    <mergeCell ref="H2:H3"/>
    <mergeCell ref="I2:J2"/>
    <mergeCell ref="K2:K3"/>
    <mergeCell ref="L2:L3"/>
    <mergeCell ref="A2:A3"/>
    <mergeCell ref="B2:B3"/>
    <mergeCell ref="C2:C3"/>
    <mergeCell ref="D2:D3"/>
    <mergeCell ref="E2:F2"/>
    <mergeCell ref="G2:G3"/>
  </mergeCells>
  <pageMargins left="0.25" right="0.25" top="0.75" bottom="0.75" header="0.3" footer="0.3"/>
  <pageSetup paperSize="9" fitToHeight="0"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view="pageLayout" zoomScale="55" zoomScaleNormal="70" zoomScalePageLayoutView="55" workbookViewId="0">
      <selection activeCell="K22" sqref="K22"/>
    </sheetView>
  </sheetViews>
  <sheetFormatPr defaultRowHeight="14.5"/>
  <cols>
    <col min="1" max="1" width="8.81640625" style="554"/>
    <col min="2" max="2" width="14.7265625" customWidth="1"/>
    <col min="3" max="3" width="30.26953125" customWidth="1"/>
    <col min="5" max="5" width="14.81640625" customWidth="1"/>
    <col min="6" max="6" width="12.81640625" customWidth="1"/>
    <col min="7" max="7" width="11.81640625" customWidth="1"/>
    <col min="8" max="8" width="26.54296875" customWidth="1"/>
    <col min="9" max="10" width="0" hidden="1" customWidth="1"/>
    <col min="11" max="11" width="23.453125" customWidth="1"/>
    <col min="12" max="12" width="9.26953125" customWidth="1"/>
  </cols>
  <sheetData>
    <row r="1" spans="1:12">
      <c r="A1" s="548"/>
      <c r="B1" s="271"/>
      <c r="C1" s="271"/>
      <c r="D1" s="271"/>
      <c r="E1" s="271"/>
      <c r="F1" s="271"/>
      <c r="G1" s="271"/>
      <c r="H1" s="299"/>
      <c r="I1" s="299"/>
      <c r="J1" s="299"/>
      <c r="K1" s="299"/>
      <c r="L1" s="294"/>
    </row>
    <row r="2" spans="1:12" s="527" customFormat="1" ht="15">
      <c r="A2" s="549" t="s">
        <v>949</v>
      </c>
      <c r="B2" s="544"/>
      <c r="C2" s="544"/>
      <c r="D2" s="544"/>
      <c r="E2" s="544"/>
      <c r="G2" s="543" t="s">
        <v>945</v>
      </c>
      <c r="H2" s="545"/>
      <c r="I2" s="545"/>
      <c r="J2" s="545"/>
      <c r="K2" s="545"/>
      <c r="L2" s="546"/>
    </row>
    <row r="3" spans="1:12" ht="27.75" customHeight="1">
      <c r="A3" s="738" t="s">
        <v>1</v>
      </c>
      <c r="B3" s="738" t="s">
        <v>2</v>
      </c>
      <c r="C3" s="738" t="s">
        <v>3</v>
      </c>
      <c r="D3" s="738" t="s">
        <v>79</v>
      </c>
      <c r="E3" s="738" t="s">
        <v>4</v>
      </c>
      <c r="F3" s="738"/>
      <c r="G3" s="738" t="s">
        <v>5</v>
      </c>
      <c r="H3" s="746" t="s">
        <v>6</v>
      </c>
      <c r="I3" s="746" t="s">
        <v>7</v>
      </c>
      <c r="J3" s="746"/>
      <c r="K3" s="746" t="s">
        <v>8</v>
      </c>
      <c r="L3" s="746" t="s">
        <v>9</v>
      </c>
    </row>
    <row r="4" spans="1:12" ht="30">
      <c r="A4" s="738"/>
      <c r="B4" s="738"/>
      <c r="C4" s="738"/>
      <c r="D4" s="738"/>
      <c r="E4" s="535" t="s">
        <v>10</v>
      </c>
      <c r="F4" s="535" t="s">
        <v>11</v>
      </c>
      <c r="G4" s="738"/>
      <c r="H4" s="746"/>
      <c r="I4" s="547" t="s">
        <v>12</v>
      </c>
      <c r="J4" s="547" t="s">
        <v>13</v>
      </c>
      <c r="K4" s="746"/>
      <c r="L4" s="746"/>
    </row>
    <row r="5" spans="1:12">
      <c r="A5" s="531">
        <v>1</v>
      </c>
      <c r="B5" s="284">
        <v>2</v>
      </c>
      <c r="C5" s="285" t="s">
        <v>14</v>
      </c>
      <c r="D5" s="284">
        <v>4</v>
      </c>
      <c r="E5" s="284">
        <v>5</v>
      </c>
      <c r="F5" s="284">
        <v>6</v>
      </c>
      <c r="G5" s="284">
        <v>7</v>
      </c>
      <c r="H5" s="272">
        <v>8</v>
      </c>
      <c r="I5" s="272">
        <v>9</v>
      </c>
      <c r="J5" s="272">
        <v>10</v>
      </c>
      <c r="K5" s="272">
        <v>9</v>
      </c>
      <c r="L5" s="272">
        <v>10</v>
      </c>
    </row>
    <row r="6" spans="1:12">
      <c r="A6" s="550" t="s">
        <v>588</v>
      </c>
      <c r="B6" s="276" t="s">
        <v>870</v>
      </c>
      <c r="C6" s="273"/>
      <c r="D6" s="286"/>
      <c r="E6" s="287"/>
      <c r="F6" s="287"/>
      <c r="G6" s="274"/>
      <c r="H6" s="275"/>
      <c r="I6" s="275"/>
      <c r="J6" s="275"/>
      <c r="K6" s="275"/>
      <c r="L6" s="288"/>
    </row>
    <row r="7" spans="1:12">
      <c r="A7" s="551" t="s">
        <v>589</v>
      </c>
      <c r="B7" s="289" t="s">
        <v>871</v>
      </c>
      <c r="C7" s="289"/>
      <c r="D7" s="290"/>
      <c r="E7" s="291"/>
      <c r="F7" s="291"/>
      <c r="G7" s="283"/>
      <c r="H7" s="300"/>
      <c r="I7" s="300"/>
      <c r="J7" s="300"/>
      <c r="K7" s="277"/>
      <c r="L7" s="292"/>
    </row>
    <row r="8" spans="1:12" ht="70">
      <c r="A8" s="552" t="s">
        <v>590</v>
      </c>
      <c r="B8" s="279" t="s">
        <v>591</v>
      </c>
      <c r="C8" s="279" t="s">
        <v>592</v>
      </c>
      <c r="D8" s="278" t="s">
        <v>22</v>
      </c>
      <c r="E8" s="293" t="s">
        <v>392</v>
      </c>
      <c r="F8" s="279" t="s">
        <v>330</v>
      </c>
      <c r="G8" s="278" t="s">
        <v>30</v>
      </c>
      <c r="H8" s="296"/>
      <c r="I8" s="301"/>
      <c r="J8" s="301"/>
      <c r="K8" s="296"/>
      <c r="L8" s="295" t="s">
        <v>593</v>
      </c>
    </row>
    <row r="9" spans="1:12" ht="40">
      <c r="A9" s="552" t="s">
        <v>594</v>
      </c>
      <c r="B9" s="279" t="s">
        <v>595</v>
      </c>
      <c r="C9" s="279" t="s">
        <v>596</v>
      </c>
      <c r="D9" s="278" t="s">
        <v>526</v>
      </c>
      <c r="E9" s="297" t="s">
        <v>392</v>
      </c>
      <c r="F9" s="279" t="s">
        <v>330</v>
      </c>
      <c r="G9" s="278" t="s">
        <v>30</v>
      </c>
      <c r="H9" s="280"/>
      <c r="I9" s="298"/>
      <c r="J9" s="298"/>
      <c r="K9" s="280"/>
      <c r="L9" s="295" t="s">
        <v>593</v>
      </c>
    </row>
    <row r="10" spans="1:12" ht="130">
      <c r="A10" s="552" t="s">
        <v>597</v>
      </c>
      <c r="B10" s="279" t="s">
        <v>598</v>
      </c>
      <c r="C10" s="279" t="s">
        <v>599</v>
      </c>
      <c r="D10" s="278" t="s">
        <v>600</v>
      </c>
      <c r="E10" s="279" t="s">
        <v>392</v>
      </c>
      <c r="F10" s="279"/>
      <c r="G10" s="278" t="s">
        <v>1035</v>
      </c>
      <c r="H10" s="296" t="s">
        <v>1002</v>
      </c>
      <c r="I10" s="298">
        <v>0</v>
      </c>
      <c r="J10" s="298">
        <v>0</v>
      </c>
      <c r="K10" s="451" t="s">
        <v>1003</v>
      </c>
      <c r="L10" s="295" t="s">
        <v>593</v>
      </c>
    </row>
    <row r="11" spans="1:12" ht="190">
      <c r="A11" s="552" t="s">
        <v>601</v>
      </c>
      <c r="B11" s="279" t="s">
        <v>602</v>
      </c>
      <c r="C11" s="279" t="s">
        <v>603</v>
      </c>
      <c r="D11" s="278" t="s">
        <v>40</v>
      </c>
      <c r="E11" s="279" t="s">
        <v>392</v>
      </c>
      <c r="F11" s="279"/>
      <c r="G11" s="278" t="s">
        <v>1035</v>
      </c>
      <c r="H11" s="296" t="s">
        <v>961</v>
      </c>
      <c r="I11" s="298">
        <v>1732.2</v>
      </c>
      <c r="J11" s="298">
        <v>0</v>
      </c>
      <c r="K11" s="578" t="s">
        <v>1144</v>
      </c>
      <c r="L11" s="295" t="s">
        <v>593</v>
      </c>
    </row>
    <row r="12" spans="1:12" ht="75.75" customHeight="1">
      <c r="A12" s="552" t="s">
        <v>604</v>
      </c>
      <c r="B12" s="279" t="s">
        <v>605</v>
      </c>
      <c r="C12" s="279" t="s">
        <v>606</v>
      </c>
      <c r="D12" s="278" t="s">
        <v>434</v>
      </c>
      <c r="E12" s="279" t="s">
        <v>392</v>
      </c>
      <c r="F12" s="279"/>
      <c r="G12" s="278" t="s">
        <v>1035</v>
      </c>
      <c r="H12" s="280" t="s">
        <v>1024</v>
      </c>
      <c r="I12" s="298">
        <v>0</v>
      </c>
      <c r="J12" s="298">
        <v>0</v>
      </c>
      <c r="K12" s="280" t="s">
        <v>994</v>
      </c>
      <c r="L12" s="295" t="s">
        <v>593</v>
      </c>
    </row>
    <row r="13" spans="1:12" ht="190">
      <c r="A13" s="552" t="s">
        <v>607</v>
      </c>
      <c r="B13" s="279" t="s">
        <v>608</v>
      </c>
      <c r="C13" s="279" t="s">
        <v>609</v>
      </c>
      <c r="D13" s="278" t="s">
        <v>331</v>
      </c>
      <c r="E13" s="279" t="s">
        <v>392</v>
      </c>
      <c r="F13" s="279"/>
      <c r="G13" s="278" t="s">
        <v>1035</v>
      </c>
      <c r="H13" s="302" t="s">
        <v>1025</v>
      </c>
      <c r="I13" s="298">
        <v>22805.200000000001</v>
      </c>
      <c r="J13" s="298">
        <v>1327.7</v>
      </c>
      <c r="K13" s="578" t="s">
        <v>1145</v>
      </c>
      <c r="L13" s="295" t="s">
        <v>593</v>
      </c>
    </row>
    <row r="14" spans="1:12" ht="67.5" customHeight="1">
      <c r="A14" s="552" t="s">
        <v>610</v>
      </c>
      <c r="B14" s="279" t="s">
        <v>611</v>
      </c>
      <c r="C14" s="279" t="s">
        <v>612</v>
      </c>
      <c r="D14" s="278" t="s">
        <v>22</v>
      </c>
      <c r="E14" s="279" t="s">
        <v>392</v>
      </c>
      <c r="F14" s="279"/>
      <c r="G14" s="278" t="s">
        <v>30</v>
      </c>
      <c r="H14" s="280" t="s">
        <v>613</v>
      </c>
      <c r="I14" s="298">
        <v>14288</v>
      </c>
      <c r="J14" s="298">
        <v>4261.8999999999996</v>
      </c>
      <c r="K14" s="578" t="s">
        <v>1145</v>
      </c>
      <c r="L14" s="295" t="s">
        <v>593</v>
      </c>
    </row>
    <row r="15" spans="1:12" ht="120">
      <c r="A15" s="552" t="s">
        <v>614</v>
      </c>
      <c r="B15" s="279" t="s">
        <v>615</v>
      </c>
      <c r="C15" s="279" t="s">
        <v>616</v>
      </c>
      <c r="D15" s="278" t="s">
        <v>166</v>
      </c>
      <c r="E15" s="293" t="s">
        <v>392</v>
      </c>
      <c r="F15" s="279" t="s">
        <v>617</v>
      </c>
      <c r="G15" s="278" t="s">
        <v>1035</v>
      </c>
      <c r="H15" s="280" t="s">
        <v>618</v>
      </c>
      <c r="I15" s="298">
        <v>80.400000000000006</v>
      </c>
      <c r="J15" s="298">
        <v>80.400000000000006</v>
      </c>
      <c r="K15" s="578" t="s">
        <v>1146</v>
      </c>
      <c r="L15" s="295" t="s">
        <v>593</v>
      </c>
    </row>
    <row r="16" spans="1:12" ht="60">
      <c r="A16" s="552" t="s">
        <v>619</v>
      </c>
      <c r="B16" s="279" t="s">
        <v>620</v>
      </c>
      <c r="C16" s="279" t="s">
        <v>621</v>
      </c>
      <c r="D16" s="278" t="s">
        <v>40</v>
      </c>
      <c r="E16" s="293" t="s">
        <v>392</v>
      </c>
      <c r="F16" s="279"/>
      <c r="G16" s="278" t="s">
        <v>1035</v>
      </c>
      <c r="H16" s="280" t="s">
        <v>622</v>
      </c>
      <c r="I16" s="298" t="s">
        <v>25</v>
      </c>
      <c r="J16" s="298" t="s">
        <v>25</v>
      </c>
      <c r="K16" s="296" t="s">
        <v>623</v>
      </c>
      <c r="L16" s="295" t="s">
        <v>593</v>
      </c>
    </row>
    <row r="17" spans="1:12">
      <c r="A17" s="553"/>
      <c r="B17" s="281"/>
      <c r="C17" s="281"/>
      <c r="D17" s="282"/>
      <c r="E17" s="281"/>
      <c r="F17" s="281"/>
      <c r="G17" s="281"/>
      <c r="H17" s="275"/>
      <c r="I17" s="303"/>
      <c r="J17" s="303"/>
      <c r="K17" s="275"/>
      <c r="L17" s="288"/>
    </row>
    <row r="18" spans="1:12">
      <c r="A18" s="551" t="s">
        <v>624</v>
      </c>
      <c r="B18" s="289" t="s">
        <v>625</v>
      </c>
      <c r="C18" s="289"/>
      <c r="D18" s="290"/>
      <c r="E18" s="291"/>
      <c r="F18" s="291"/>
      <c r="G18" s="304"/>
      <c r="H18" s="277"/>
      <c r="I18" s="305"/>
      <c r="J18" s="305"/>
      <c r="K18" s="277"/>
      <c r="L18" s="292"/>
    </row>
    <row r="19" spans="1:12" ht="130">
      <c r="A19" s="552" t="s">
        <v>626</v>
      </c>
      <c r="B19" s="279" t="s">
        <v>627</v>
      </c>
      <c r="C19" s="279" t="s">
        <v>628</v>
      </c>
      <c r="D19" s="278" t="s">
        <v>171</v>
      </c>
      <c r="E19" s="293" t="s">
        <v>392</v>
      </c>
      <c r="F19" s="293" t="s">
        <v>392</v>
      </c>
      <c r="G19" s="278" t="s">
        <v>1035</v>
      </c>
      <c r="H19" s="280" t="s">
        <v>629</v>
      </c>
      <c r="I19" s="298">
        <v>0</v>
      </c>
      <c r="J19" s="298">
        <v>0</v>
      </c>
      <c r="K19" s="280" t="s">
        <v>630</v>
      </c>
      <c r="L19" s="295" t="s">
        <v>593</v>
      </c>
    </row>
    <row r="20" spans="1:12" ht="140">
      <c r="A20" s="552" t="s">
        <v>631</v>
      </c>
      <c r="B20" s="279" t="s">
        <v>632</v>
      </c>
      <c r="C20" s="279" t="s">
        <v>633</v>
      </c>
      <c r="D20" s="278" t="s">
        <v>171</v>
      </c>
      <c r="E20" s="279" t="s">
        <v>392</v>
      </c>
      <c r="F20" s="279"/>
      <c r="G20" s="278" t="s">
        <v>1035</v>
      </c>
      <c r="H20" s="280" t="s">
        <v>962</v>
      </c>
      <c r="I20" s="298">
        <v>0</v>
      </c>
      <c r="J20" s="298">
        <v>0</v>
      </c>
      <c r="K20" s="581" t="s">
        <v>1148</v>
      </c>
      <c r="L20" s="295" t="s">
        <v>593</v>
      </c>
    </row>
    <row r="21" spans="1:12" ht="50">
      <c r="A21" s="552" t="s">
        <v>634</v>
      </c>
      <c r="B21" s="279" t="s">
        <v>635</v>
      </c>
      <c r="C21" s="279" t="s">
        <v>636</v>
      </c>
      <c r="D21" s="278" t="s">
        <v>22</v>
      </c>
      <c r="E21" s="279" t="s">
        <v>392</v>
      </c>
      <c r="F21" s="279"/>
      <c r="G21" s="278" t="s">
        <v>30</v>
      </c>
      <c r="H21" s="280"/>
      <c r="I21" s="298">
        <v>0</v>
      </c>
      <c r="J21" s="298">
        <v>0</v>
      </c>
      <c r="K21" s="280"/>
      <c r="L21" s="295" t="s">
        <v>593</v>
      </c>
    </row>
    <row r="22" spans="1:12" ht="50">
      <c r="A22" s="552" t="s">
        <v>637</v>
      </c>
      <c r="B22" s="279" t="s">
        <v>638</v>
      </c>
      <c r="C22" s="279" t="s">
        <v>639</v>
      </c>
      <c r="D22" s="278" t="s">
        <v>40</v>
      </c>
      <c r="E22" s="279" t="s">
        <v>392</v>
      </c>
      <c r="F22" s="278"/>
      <c r="G22" s="278" t="s">
        <v>30</v>
      </c>
      <c r="H22" s="280" t="s">
        <v>1110</v>
      </c>
      <c r="I22" s="298">
        <v>367</v>
      </c>
      <c r="J22" s="298">
        <v>0</v>
      </c>
      <c r="K22" s="581" t="s">
        <v>1147</v>
      </c>
      <c r="L22" s="295" t="s">
        <v>593</v>
      </c>
    </row>
    <row r="23" spans="1:12" ht="110">
      <c r="A23" s="552" t="s">
        <v>640</v>
      </c>
      <c r="B23" s="279" t="s">
        <v>641</v>
      </c>
      <c r="C23" s="279" t="s">
        <v>642</v>
      </c>
      <c r="D23" s="278" t="s">
        <v>40</v>
      </c>
      <c r="E23" s="293" t="s">
        <v>392</v>
      </c>
      <c r="F23" s="279"/>
      <c r="G23" s="278" t="s">
        <v>1035</v>
      </c>
      <c r="H23" s="296" t="s">
        <v>643</v>
      </c>
      <c r="I23" s="298">
        <v>20919</v>
      </c>
      <c r="J23" s="298">
        <v>3630</v>
      </c>
      <c r="K23" s="280" t="s">
        <v>644</v>
      </c>
      <c r="L23" s="295" t="s">
        <v>593</v>
      </c>
    </row>
  </sheetData>
  <mergeCells count="10">
    <mergeCell ref="L3:L4"/>
    <mergeCell ref="A3:A4"/>
    <mergeCell ref="B3:B4"/>
    <mergeCell ref="E3:F3"/>
    <mergeCell ref="G3:G4"/>
    <mergeCell ref="H3:H4"/>
    <mergeCell ref="I3:J3"/>
    <mergeCell ref="C3:C4"/>
    <mergeCell ref="D3:D4"/>
    <mergeCell ref="K3:K4"/>
  </mergeCells>
  <pageMargins left="0.25" right="0.25" top="0.75" bottom="0.75" header="0.3" footer="0.3"/>
  <pageSetup paperSize="9" scale="88" fitToHeight="0"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Layout" zoomScale="55" zoomScaleNormal="100" zoomScaleSheetLayoutView="85" zoomScalePageLayoutView="55" workbookViewId="0">
      <selection activeCell="T12" sqref="T12"/>
    </sheetView>
  </sheetViews>
  <sheetFormatPr defaultRowHeight="14.5"/>
  <cols>
    <col min="2" max="2" width="11.7265625" customWidth="1"/>
    <col min="3" max="3" width="26.7265625" customWidth="1"/>
    <col min="5" max="5" width="13.7265625" customWidth="1"/>
    <col min="6" max="6" width="11.26953125" customWidth="1"/>
    <col min="7" max="7" width="10.54296875" customWidth="1"/>
    <col min="8" max="8" width="33.7265625" customWidth="1"/>
    <col min="9" max="9" width="10.7265625" hidden="1" customWidth="1"/>
    <col min="10" max="10" width="9.54296875" hidden="1" customWidth="1"/>
    <col min="11" max="11" width="45" customWidth="1"/>
  </cols>
  <sheetData>
    <row r="1" spans="1:12" s="527" customFormat="1" ht="15">
      <c r="A1" s="555" t="s">
        <v>573</v>
      </c>
      <c r="B1" s="556"/>
      <c r="C1" s="556"/>
      <c r="D1" s="556"/>
      <c r="E1" s="556"/>
      <c r="G1" s="555" t="s">
        <v>945</v>
      </c>
      <c r="H1" s="558"/>
      <c r="I1" s="558"/>
      <c r="J1" s="558"/>
      <c r="K1" s="558"/>
      <c r="L1" s="559"/>
    </row>
    <row r="2" spans="1:12" s="201" customFormat="1" ht="24" customHeight="1">
      <c r="A2" s="757" t="s">
        <v>1</v>
      </c>
      <c r="B2" s="757" t="s">
        <v>2</v>
      </c>
      <c r="C2" s="757" t="s">
        <v>3</v>
      </c>
      <c r="D2" s="757" t="s">
        <v>950</v>
      </c>
      <c r="E2" s="757" t="s">
        <v>4</v>
      </c>
      <c r="F2" s="757"/>
      <c r="G2" s="758" t="s">
        <v>5</v>
      </c>
      <c r="H2" s="760" t="s">
        <v>6</v>
      </c>
      <c r="I2" s="760" t="s">
        <v>7</v>
      </c>
      <c r="J2" s="760"/>
      <c r="K2" s="760" t="s">
        <v>8</v>
      </c>
      <c r="L2" s="746" t="s">
        <v>9</v>
      </c>
    </row>
    <row r="3" spans="1:12" s="201" customFormat="1" ht="40">
      <c r="A3" s="757"/>
      <c r="B3" s="757"/>
      <c r="C3" s="757"/>
      <c r="D3" s="757"/>
      <c r="E3" s="534" t="s">
        <v>10</v>
      </c>
      <c r="F3" s="534" t="s">
        <v>11</v>
      </c>
      <c r="G3" s="759"/>
      <c r="H3" s="760"/>
      <c r="I3" s="560" t="s">
        <v>12</v>
      </c>
      <c r="J3" s="560" t="s">
        <v>13</v>
      </c>
      <c r="K3" s="760"/>
      <c r="L3" s="746"/>
    </row>
    <row r="4" spans="1:12">
      <c r="A4" s="307">
        <v>1</v>
      </c>
      <c r="B4" s="307">
        <v>2</v>
      </c>
      <c r="C4" s="308" t="s">
        <v>14</v>
      </c>
      <c r="D4" s="307">
        <v>4</v>
      </c>
      <c r="E4" s="307">
        <v>5</v>
      </c>
      <c r="F4" s="307">
        <v>6</v>
      </c>
      <c r="G4" s="342">
        <v>7</v>
      </c>
      <c r="H4" s="328">
        <v>8</v>
      </c>
      <c r="I4" s="328">
        <v>9</v>
      </c>
      <c r="J4" s="328">
        <v>10</v>
      </c>
      <c r="K4" s="328">
        <v>9</v>
      </c>
      <c r="L4" s="309">
        <v>10</v>
      </c>
    </row>
    <row r="5" spans="1:12">
      <c r="A5" s="311" t="s">
        <v>645</v>
      </c>
      <c r="B5" s="312" t="s">
        <v>646</v>
      </c>
      <c r="C5" s="313"/>
      <c r="D5" s="314"/>
      <c r="E5" s="315"/>
      <c r="F5" s="315"/>
      <c r="G5" s="343"/>
      <c r="H5" s="344"/>
      <c r="I5" s="344"/>
      <c r="J5" s="344"/>
      <c r="K5" s="344"/>
      <c r="L5" s="316"/>
    </row>
    <row r="6" spans="1:12">
      <c r="A6" s="311" t="s">
        <v>647</v>
      </c>
      <c r="B6" s="317" t="s">
        <v>648</v>
      </c>
      <c r="C6" s="317"/>
      <c r="D6" s="318"/>
      <c r="E6" s="319"/>
      <c r="F6" s="319"/>
      <c r="G6" s="345"/>
      <c r="H6" s="346"/>
      <c r="I6" s="346"/>
      <c r="J6" s="346"/>
      <c r="K6" s="346"/>
      <c r="L6" s="320"/>
    </row>
    <row r="7" spans="1:12" ht="250">
      <c r="A7" s="321" t="s">
        <v>649</v>
      </c>
      <c r="B7" s="310" t="s">
        <v>650</v>
      </c>
      <c r="C7" s="310" t="s">
        <v>651</v>
      </c>
      <c r="D7" s="321" t="s">
        <v>40</v>
      </c>
      <c r="E7" s="310" t="s">
        <v>392</v>
      </c>
      <c r="F7" s="310" t="s">
        <v>652</v>
      </c>
      <c r="G7" s="329" t="s">
        <v>1035</v>
      </c>
      <c r="H7" s="664" t="s">
        <v>1097</v>
      </c>
      <c r="I7" s="306" t="s">
        <v>653</v>
      </c>
      <c r="J7" s="335" t="s">
        <v>25</v>
      </c>
      <c r="K7" s="337" t="s">
        <v>1060</v>
      </c>
      <c r="L7" s="324" t="s">
        <v>593</v>
      </c>
    </row>
    <row r="8" spans="1:12" ht="180">
      <c r="A8" s="321" t="s">
        <v>654</v>
      </c>
      <c r="B8" s="310" t="s">
        <v>655</v>
      </c>
      <c r="C8" s="310" t="s">
        <v>656</v>
      </c>
      <c r="D8" s="321" t="s">
        <v>166</v>
      </c>
      <c r="E8" s="310" t="s">
        <v>392</v>
      </c>
      <c r="F8" s="310" t="s">
        <v>652</v>
      </c>
      <c r="G8" s="329" t="s">
        <v>1035</v>
      </c>
      <c r="H8" s="338" t="s">
        <v>963</v>
      </c>
      <c r="I8" s="332">
        <v>0</v>
      </c>
      <c r="J8" s="332">
        <v>0</v>
      </c>
      <c r="K8" s="302" t="s">
        <v>1093</v>
      </c>
      <c r="L8" s="324" t="s">
        <v>593</v>
      </c>
    </row>
    <row r="9" spans="1:12" ht="210">
      <c r="A9" s="365" t="s">
        <v>657</v>
      </c>
      <c r="B9" s="533" t="s">
        <v>658</v>
      </c>
      <c r="C9" s="533" t="s">
        <v>659</v>
      </c>
      <c r="D9" s="365" t="s">
        <v>166</v>
      </c>
      <c r="E9" s="533" t="s">
        <v>392</v>
      </c>
      <c r="F9" s="533" t="s">
        <v>652</v>
      </c>
      <c r="G9" s="329" t="s">
        <v>1035</v>
      </c>
      <c r="H9" s="383" t="s">
        <v>660</v>
      </c>
      <c r="I9" s="332">
        <v>0</v>
      </c>
      <c r="J9" s="332">
        <v>0</v>
      </c>
      <c r="K9" s="331" t="s">
        <v>1061</v>
      </c>
      <c r="L9" s="498" t="s">
        <v>593</v>
      </c>
    </row>
    <row r="10" spans="1:12" ht="78.650000000000006" customHeight="1">
      <c r="A10" s="321" t="s">
        <v>661</v>
      </c>
      <c r="B10" s="310" t="s">
        <v>662</v>
      </c>
      <c r="C10" s="310" t="s">
        <v>663</v>
      </c>
      <c r="D10" s="321" t="s">
        <v>166</v>
      </c>
      <c r="E10" s="310" t="s">
        <v>392</v>
      </c>
      <c r="F10" s="310" t="s">
        <v>652</v>
      </c>
      <c r="G10" s="329" t="s">
        <v>1035</v>
      </c>
      <c r="H10" s="339" t="s">
        <v>1062</v>
      </c>
      <c r="I10" s="332">
        <v>0</v>
      </c>
      <c r="J10" s="332">
        <v>0</v>
      </c>
      <c r="K10" s="339" t="s">
        <v>664</v>
      </c>
      <c r="L10" s="324" t="s">
        <v>593</v>
      </c>
    </row>
    <row r="11" spans="1:12" ht="120.65" customHeight="1">
      <c r="A11" s="321" t="s">
        <v>665</v>
      </c>
      <c r="B11" s="310" t="s">
        <v>666</v>
      </c>
      <c r="C11" s="310" t="s">
        <v>667</v>
      </c>
      <c r="D11" s="321" t="s">
        <v>166</v>
      </c>
      <c r="E11" s="310" t="s">
        <v>392</v>
      </c>
      <c r="F11" s="310" t="s">
        <v>652</v>
      </c>
      <c r="G11" s="329" t="s">
        <v>1035</v>
      </c>
      <c r="H11" s="340" t="s">
        <v>1063</v>
      </c>
      <c r="I11" s="332" t="s">
        <v>25</v>
      </c>
      <c r="J11" s="332" t="s">
        <v>25</v>
      </c>
      <c r="K11" s="334" t="s">
        <v>668</v>
      </c>
      <c r="L11" s="324" t="s">
        <v>593</v>
      </c>
    </row>
    <row r="12" spans="1:12" ht="100">
      <c r="A12" s="321" t="s">
        <v>669</v>
      </c>
      <c r="B12" s="310" t="s">
        <v>670</v>
      </c>
      <c r="C12" s="310" t="s">
        <v>671</v>
      </c>
      <c r="D12" s="321" t="s">
        <v>166</v>
      </c>
      <c r="E12" s="310" t="s">
        <v>392</v>
      </c>
      <c r="F12" s="310" t="s">
        <v>652</v>
      </c>
      <c r="G12" s="329" t="s">
        <v>1082</v>
      </c>
      <c r="H12" s="336" t="s">
        <v>672</v>
      </c>
      <c r="I12" s="332">
        <v>0</v>
      </c>
      <c r="J12" s="332">
        <v>0</v>
      </c>
      <c r="K12" s="412" t="s">
        <v>1079</v>
      </c>
      <c r="L12" s="324" t="s">
        <v>593</v>
      </c>
    </row>
    <row r="13" spans="1:12" ht="220">
      <c r="A13" s="321" t="s">
        <v>673</v>
      </c>
      <c r="B13" s="310" t="s">
        <v>674</v>
      </c>
      <c r="C13" s="310" t="s">
        <v>739</v>
      </c>
      <c r="D13" s="321" t="s">
        <v>258</v>
      </c>
      <c r="E13" s="310" t="s">
        <v>392</v>
      </c>
      <c r="F13" s="310" t="s">
        <v>652</v>
      </c>
      <c r="G13" s="329" t="s">
        <v>1035</v>
      </c>
      <c r="H13" s="336" t="s">
        <v>1098</v>
      </c>
      <c r="I13" s="332">
        <v>0</v>
      </c>
      <c r="J13" s="332">
        <v>0</v>
      </c>
      <c r="K13" s="280" t="s">
        <v>1093</v>
      </c>
      <c r="L13" s="498" t="s">
        <v>593</v>
      </c>
    </row>
    <row r="14" spans="1:12">
      <c r="A14" s="311"/>
      <c r="B14" s="317"/>
      <c r="C14" s="317"/>
      <c r="D14" s="318"/>
      <c r="E14" s="319"/>
      <c r="F14" s="319"/>
      <c r="G14" s="345"/>
      <c r="H14" s="346"/>
      <c r="I14" s="347"/>
      <c r="J14" s="347"/>
      <c r="K14" s="380"/>
      <c r="L14" s="364"/>
    </row>
    <row r="15" spans="1:12">
      <c r="A15" s="311" t="s">
        <v>675</v>
      </c>
      <c r="B15" s="317" t="s">
        <v>676</v>
      </c>
      <c r="C15" s="317"/>
      <c r="D15" s="318"/>
      <c r="E15" s="319"/>
      <c r="F15" s="319"/>
      <c r="G15" s="345"/>
      <c r="H15" s="346"/>
      <c r="I15" s="347"/>
      <c r="J15" s="347"/>
      <c r="K15" s="380"/>
      <c r="L15" s="364"/>
    </row>
    <row r="16" spans="1:12" ht="210">
      <c r="A16" s="321" t="s">
        <v>677</v>
      </c>
      <c r="B16" s="310" t="s">
        <v>678</v>
      </c>
      <c r="C16" s="310" t="s">
        <v>1064</v>
      </c>
      <c r="D16" s="321" t="s">
        <v>329</v>
      </c>
      <c r="E16" s="310" t="s">
        <v>392</v>
      </c>
      <c r="F16" s="310"/>
      <c r="G16" s="329" t="s">
        <v>1035</v>
      </c>
      <c r="H16" s="341" t="s">
        <v>964</v>
      </c>
      <c r="I16" s="335">
        <v>17049</v>
      </c>
      <c r="J16" s="335">
        <v>9579</v>
      </c>
      <c r="K16" s="341" t="s">
        <v>679</v>
      </c>
      <c r="L16" s="322" t="s">
        <v>593</v>
      </c>
    </row>
    <row r="17" spans="1:12" ht="170">
      <c r="A17" s="321" t="s">
        <v>680</v>
      </c>
      <c r="B17" s="310" t="s">
        <v>681</v>
      </c>
      <c r="C17" s="310" t="s">
        <v>1065</v>
      </c>
      <c r="D17" s="321" t="s">
        <v>166</v>
      </c>
      <c r="E17" s="310" t="s">
        <v>392</v>
      </c>
      <c r="F17" s="310"/>
      <c r="G17" s="329" t="s">
        <v>1082</v>
      </c>
      <c r="H17" s="330" t="s">
        <v>55</v>
      </c>
      <c r="I17" s="332">
        <v>0</v>
      </c>
      <c r="J17" s="332">
        <v>0</v>
      </c>
      <c r="K17" s="579" t="s">
        <v>1150</v>
      </c>
      <c r="L17" s="322" t="s">
        <v>593</v>
      </c>
    </row>
    <row r="18" spans="1:12" ht="75" customHeight="1">
      <c r="A18" s="321" t="s">
        <v>682</v>
      </c>
      <c r="B18" s="310" t="s">
        <v>683</v>
      </c>
      <c r="C18" s="310" t="s">
        <v>684</v>
      </c>
      <c r="D18" s="321" t="s">
        <v>40</v>
      </c>
      <c r="E18" s="310" t="s">
        <v>392</v>
      </c>
      <c r="F18" s="310"/>
      <c r="G18" s="329" t="s">
        <v>1035</v>
      </c>
      <c r="H18" s="336" t="s">
        <v>1026</v>
      </c>
      <c r="I18" s="332">
        <v>600</v>
      </c>
      <c r="J18" s="332">
        <v>0</v>
      </c>
      <c r="K18" s="49" t="s">
        <v>1096</v>
      </c>
      <c r="L18" s="322" t="s">
        <v>593</v>
      </c>
    </row>
    <row r="19" spans="1:12">
      <c r="A19" s="325"/>
      <c r="B19" s="315"/>
      <c r="C19" s="315"/>
      <c r="D19" s="314"/>
      <c r="E19" s="315"/>
      <c r="F19" s="315"/>
      <c r="G19" s="343"/>
      <c r="H19" s="348"/>
      <c r="I19" s="349"/>
      <c r="J19" s="349"/>
      <c r="K19" s="348"/>
      <c r="L19" s="323"/>
    </row>
    <row r="20" spans="1:12">
      <c r="A20" s="326" t="s">
        <v>685</v>
      </c>
      <c r="B20" s="327" t="s">
        <v>686</v>
      </c>
      <c r="C20" s="327"/>
      <c r="D20" s="327"/>
      <c r="E20" s="327"/>
      <c r="F20" s="327"/>
      <c r="G20" s="350"/>
      <c r="H20" s="346"/>
      <c r="I20" s="347"/>
      <c r="J20" s="347"/>
      <c r="K20" s="346"/>
      <c r="L20" s="320"/>
    </row>
    <row r="21" spans="1:12" ht="130">
      <c r="A21" s="321" t="s">
        <v>687</v>
      </c>
      <c r="B21" s="310" t="s">
        <v>688</v>
      </c>
      <c r="C21" s="310" t="s">
        <v>689</v>
      </c>
      <c r="D21" s="321" t="s">
        <v>166</v>
      </c>
      <c r="E21" s="310" t="s">
        <v>392</v>
      </c>
      <c r="F21" s="310" t="s">
        <v>330</v>
      </c>
      <c r="G21" s="329" t="s">
        <v>1035</v>
      </c>
      <c r="H21" s="197" t="s">
        <v>1094</v>
      </c>
      <c r="I21" s="333"/>
      <c r="J21" s="333"/>
      <c r="K21" s="197" t="s">
        <v>1095</v>
      </c>
      <c r="L21" s="324" t="s">
        <v>593</v>
      </c>
    </row>
    <row r="22" spans="1:12" ht="250">
      <c r="A22" s="321" t="s">
        <v>690</v>
      </c>
      <c r="B22" s="310" t="s">
        <v>691</v>
      </c>
      <c r="C22" s="310" t="s">
        <v>692</v>
      </c>
      <c r="D22" s="321" t="s">
        <v>40</v>
      </c>
      <c r="E22" s="310" t="s">
        <v>392</v>
      </c>
      <c r="F22" s="310"/>
      <c r="G22" s="329" t="s">
        <v>1035</v>
      </c>
      <c r="H22" s="386" t="s">
        <v>1067</v>
      </c>
      <c r="I22" s="511">
        <v>19251</v>
      </c>
      <c r="J22" s="335">
        <v>19251</v>
      </c>
      <c r="K22" s="330" t="s">
        <v>1066</v>
      </c>
      <c r="L22" s="324" t="s">
        <v>593</v>
      </c>
    </row>
    <row r="23" spans="1:12" ht="250">
      <c r="A23" s="321" t="s">
        <v>693</v>
      </c>
      <c r="B23" s="310" t="s">
        <v>694</v>
      </c>
      <c r="C23" s="310" t="s">
        <v>695</v>
      </c>
      <c r="D23" s="321" t="s">
        <v>166</v>
      </c>
      <c r="E23" s="310" t="s">
        <v>392</v>
      </c>
      <c r="F23" s="310" t="s">
        <v>652</v>
      </c>
      <c r="G23" s="329" t="s">
        <v>1035</v>
      </c>
      <c r="H23" s="336" t="s">
        <v>1068</v>
      </c>
      <c r="I23" s="332">
        <v>311.10000000000002</v>
      </c>
      <c r="J23" s="332">
        <v>311.10000000000002</v>
      </c>
      <c r="K23" s="673" t="s">
        <v>1149</v>
      </c>
      <c r="L23" s="324" t="s">
        <v>593</v>
      </c>
    </row>
    <row r="24" spans="1:12" ht="190">
      <c r="A24" s="321" t="s">
        <v>696</v>
      </c>
      <c r="B24" s="310" t="s">
        <v>697</v>
      </c>
      <c r="C24" s="310" t="s">
        <v>698</v>
      </c>
      <c r="D24" s="321" t="s">
        <v>166</v>
      </c>
      <c r="E24" s="310" t="s">
        <v>392</v>
      </c>
      <c r="F24" s="310" t="s">
        <v>699</v>
      </c>
      <c r="G24" s="329" t="s">
        <v>1035</v>
      </c>
      <c r="H24" s="336" t="s">
        <v>700</v>
      </c>
      <c r="I24" s="333"/>
      <c r="J24" s="333"/>
      <c r="K24" s="336" t="s">
        <v>1069</v>
      </c>
      <c r="L24" s="324" t="s">
        <v>593</v>
      </c>
    </row>
    <row r="25" spans="1:12" ht="150">
      <c r="A25" s="321" t="s">
        <v>701</v>
      </c>
      <c r="B25" s="310" t="s">
        <v>702</v>
      </c>
      <c r="C25" s="310" t="s">
        <v>703</v>
      </c>
      <c r="D25" s="321" t="s">
        <v>166</v>
      </c>
      <c r="E25" s="310" t="s">
        <v>392</v>
      </c>
      <c r="F25" s="310"/>
      <c r="G25" s="329" t="s">
        <v>1035</v>
      </c>
      <c r="H25" s="336" t="s">
        <v>704</v>
      </c>
      <c r="I25" s="335">
        <v>15.5</v>
      </c>
      <c r="J25" s="335">
        <v>15.5</v>
      </c>
      <c r="K25" s="336" t="s">
        <v>1004</v>
      </c>
      <c r="L25" s="324" t="s">
        <v>593</v>
      </c>
    </row>
  </sheetData>
  <mergeCells count="10">
    <mergeCell ref="L2:L3"/>
    <mergeCell ref="A2:A3"/>
    <mergeCell ref="B2:B3"/>
    <mergeCell ref="C2:C3"/>
    <mergeCell ref="D2:D3"/>
    <mergeCell ref="E2:F2"/>
    <mergeCell ref="G2:G3"/>
    <mergeCell ref="H2:H3"/>
    <mergeCell ref="I2:J2"/>
    <mergeCell ref="K2:K3"/>
  </mergeCells>
  <pageMargins left="0.25" right="0.25" top="0.75" bottom="0.75" header="0.3" footer="0.3"/>
  <pageSetup paperSize="9" scale="79" fitToHeight="0"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view="pageLayout" zoomScale="40" zoomScaleNormal="85" zoomScaleSheetLayoutView="85" zoomScalePageLayoutView="40" workbookViewId="0">
      <selection activeCell="H28" sqref="H28"/>
    </sheetView>
  </sheetViews>
  <sheetFormatPr defaultRowHeight="14.5"/>
  <cols>
    <col min="2" max="2" width="21.1796875" customWidth="1"/>
    <col min="3" max="3" width="25.26953125" customWidth="1"/>
    <col min="5" max="5" width="13.54296875" customWidth="1"/>
    <col min="6" max="6" width="11.453125" customWidth="1"/>
    <col min="7" max="7" width="10.54296875" customWidth="1"/>
    <col min="8" max="8" width="29.81640625" customWidth="1"/>
    <col min="9" max="9" width="34.54296875" customWidth="1"/>
    <col min="10" max="10" width="11.26953125" customWidth="1"/>
  </cols>
  <sheetData>
    <row r="1" spans="1:10" s="527" customFormat="1" ht="15">
      <c r="A1" s="555" t="s">
        <v>574</v>
      </c>
      <c r="B1" s="556"/>
      <c r="C1" s="556"/>
      <c r="E1" s="556"/>
      <c r="F1" s="555" t="s">
        <v>945</v>
      </c>
      <c r="G1" s="557"/>
      <c r="H1" s="558"/>
      <c r="I1" s="558"/>
      <c r="J1" s="559"/>
    </row>
    <row r="2" spans="1:10" s="562" customFormat="1" ht="28.5" customHeight="1">
      <c r="A2" s="757" t="s">
        <v>1</v>
      </c>
      <c r="B2" s="757" t="s">
        <v>2</v>
      </c>
      <c r="C2" s="757" t="s">
        <v>3</v>
      </c>
      <c r="D2" s="757" t="s">
        <v>950</v>
      </c>
      <c r="E2" s="757" t="s">
        <v>4</v>
      </c>
      <c r="F2" s="757"/>
      <c r="G2" s="561"/>
      <c r="H2" s="760" t="s">
        <v>6</v>
      </c>
      <c r="I2" s="760" t="s">
        <v>8</v>
      </c>
      <c r="J2" s="746" t="s">
        <v>9</v>
      </c>
    </row>
    <row r="3" spans="1:10" s="562" customFormat="1" ht="40">
      <c r="A3" s="757"/>
      <c r="B3" s="757"/>
      <c r="C3" s="757"/>
      <c r="D3" s="757"/>
      <c r="E3" s="534" t="s">
        <v>10</v>
      </c>
      <c r="F3" s="534" t="s">
        <v>11</v>
      </c>
      <c r="G3" s="561" t="s">
        <v>5</v>
      </c>
      <c r="H3" s="760"/>
      <c r="I3" s="760"/>
      <c r="J3" s="746"/>
    </row>
    <row r="4" spans="1:10">
      <c r="A4" s="351">
        <v>1</v>
      </c>
      <c r="B4" s="351">
        <v>2</v>
      </c>
      <c r="C4" s="352" t="s">
        <v>14</v>
      </c>
      <c r="D4" s="351">
        <v>4</v>
      </c>
      <c r="E4" s="351">
        <v>5</v>
      </c>
      <c r="F4" s="351">
        <v>6</v>
      </c>
      <c r="G4" s="375">
        <v>7</v>
      </c>
      <c r="H4" s="376">
        <v>8</v>
      </c>
      <c r="I4" s="376">
        <v>9</v>
      </c>
      <c r="J4" s="353">
        <v>10</v>
      </c>
    </row>
    <row r="5" spans="1:10">
      <c r="A5" s="355" t="s">
        <v>740</v>
      </c>
      <c r="B5" s="356" t="s">
        <v>764</v>
      </c>
      <c r="C5" s="357"/>
      <c r="D5" s="358"/>
      <c r="E5" s="359"/>
      <c r="F5" s="359"/>
      <c r="G5" s="377"/>
      <c r="H5" s="378"/>
      <c r="I5" s="378"/>
      <c r="J5" s="360"/>
    </row>
    <row r="6" spans="1:10">
      <c r="A6" s="355" t="s">
        <v>741</v>
      </c>
      <c r="B6" s="361" t="s">
        <v>765</v>
      </c>
      <c r="C6" s="361"/>
      <c r="D6" s="362"/>
      <c r="E6" s="363"/>
      <c r="F6" s="363"/>
      <c r="G6" s="379"/>
      <c r="H6" s="380"/>
      <c r="I6" s="380"/>
      <c r="J6" s="364"/>
    </row>
    <row r="7" spans="1:10" ht="260">
      <c r="A7" s="365" t="s">
        <v>742</v>
      </c>
      <c r="B7" s="354" t="s">
        <v>743</v>
      </c>
      <c r="C7" s="354" t="s">
        <v>744</v>
      </c>
      <c r="D7" s="365" t="s">
        <v>40</v>
      </c>
      <c r="E7" s="354" t="s">
        <v>392</v>
      </c>
      <c r="F7" s="354" t="s">
        <v>330</v>
      </c>
      <c r="G7" s="381" t="s">
        <v>1035</v>
      </c>
      <c r="H7" s="382" t="s">
        <v>766</v>
      </c>
      <c r="I7" s="382" t="s">
        <v>767</v>
      </c>
      <c r="J7" s="369" t="s">
        <v>551</v>
      </c>
    </row>
    <row r="8" spans="1:10" ht="190">
      <c r="A8" s="365" t="s">
        <v>745</v>
      </c>
      <c r="B8" s="354" t="s">
        <v>746</v>
      </c>
      <c r="C8" s="354" t="s">
        <v>747</v>
      </c>
      <c r="D8" s="365" t="s">
        <v>40</v>
      </c>
      <c r="E8" s="533" t="s">
        <v>392</v>
      </c>
      <c r="F8" s="354"/>
      <c r="G8" s="381" t="s">
        <v>1035</v>
      </c>
      <c r="H8" s="383" t="s">
        <v>768</v>
      </c>
      <c r="I8" s="383" t="s">
        <v>1070</v>
      </c>
      <c r="J8" s="369" t="s">
        <v>551</v>
      </c>
    </row>
    <row r="9" spans="1:10" ht="80">
      <c r="A9" s="365" t="s">
        <v>748</v>
      </c>
      <c r="B9" s="354" t="s">
        <v>749</v>
      </c>
      <c r="C9" s="354" t="s">
        <v>750</v>
      </c>
      <c r="D9" s="365" t="s">
        <v>40</v>
      </c>
      <c r="E9" s="533" t="s">
        <v>392</v>
      </c>
      <c r="F9" s="354"/>
      <c r="G9" s="381" t="s">
        <v>1035</v>
      </c>
      <c r="H9" s="383" t="s">
        <v>769</v>
      </c>
      <c r="I9" s="383" t="s">
        <v>770</v>
      </c>
      <c r="J9" s="369" t="s">
        <v>551</v>
      </c>
    </row>
    <row r="10" spans="1:10" ht="120">
      <c r="A10" s="365" t="s">
        <v>751</v>
      </c>
      <c r="B10" s="354" t="s">
        <v>752</v>
      </c>
      <c r="C10" s="354" t="s">
        <v>753</v>
      </c>
      <c r="D10" s="365" t="s">
        <v>166</v>
      </c>
      <c r="E10" s="354" t="s">
        <v>392</v>
      </c>
      <c r="F10" s="354"/>
      <c r="G10" s="381" t="s">
        <v>1035</v>
      </c>
      <c r="H10" s="383" t="s">
        <v>771</v>
      </c>
      <c r="I10" s="383" t="s">
        <v>987</v>
      </c>
      <c r="J10" s="369" t="s">
        <v>551</v>
      </c>
    </row>
    <row r="11" spans="1:10">
      <c r="A11" s="366"/>
      <c r="B11" s="367"/>
      <c r="C11" s="367"/>
      <c r="D11" s="366"/>
      <c r="E11" s="367"/>
      <c r="F11" s="367"/>
      <c r="G11" s="384"/>
      <c r="H11" s="385"/>
      <c r="I11" s="385"/>
      <c r="J11" s="368"/>
    </row>
    <row r="12" spans="1:10">
      <c r="A12" s="370" t="s">
        <v>754</v>
      </c>
      <c r="B12" s="371" t="s">
        <v>772</v>
      </c>
      <c r="C12" s="371"/>
      <c r="D12" s="372"/>
      <c r="E12" s="373"/>
      <c r="F12" s="373"/>
      <c r="G12" s="379"/>
      <c r="H12" s="380"/>
      <c r="I12" s="380"/>
      <c r="J12" s="364"/>
    </row>
    <row r="13" spans="1:10" ht="180">
      <c r="A13" s="365" t="s">
        <v>755</v>
      </c>
      <c r="B13" s="354" t="s">
        <v>756</v>
      </c>
      <c r="C13" s="354" t="s">
        <v>757</v>
      </c>
      <c r="D13" s="365" t="s">
        <v>40</v>
      </c>
      <c r="E13" s="533" t="s">
        <v>392</v>
      </c>
      <c r="F13" s="354"/>
      <c r="G13" s="381" t="s">
        <v>1035</v>
      </c>
      <c r="H13" s="383" t="s">
        <v>769</v>
      </c>
      <c r="I13" s="386" t="s">
        <v>773</v>
      </c>
      <c r="J13" s="369" t="s">
        <v>551</v>
      </c>
    </row>
    <row r="14" spans="1:10" ht="210">
      <c r="A14" s="365" t="s">
        <v>758</v>
      </c>
      <c r="B14" s="354" t="s">
        <v>759</v>
      </c>
      <c r="C14" s="354" t="s">
        <v>760</v>
      </c>
      <c r="D14" s="365" t="s">
        <v>40</v>
      </c>
      <c r="E14" s="533" t="s">
        <v>392</v>
      </c>
      <c r="F14" s="354"/>
      <c r="G14" s="381" t="s">
        <v>1035</v>
      </c>
      <c r="H14" s="382" t="s">
        <v>965</v>
      </c>
      <c r="I14" s="386" t="s">
        <v>988</v>
      </c>
      <c r="J14" s="369" t="s">
        <v>551</v>
      </c>
    </row>
    <row r="15" spans="1:10" ht="80">
      <c r="A15" s="365" t="s">
        <v>761</v>
      </c>
      <c r="B15" s="354" t="s">
        <v>762</v>
      </c>
      <c r="C15" s="354" t="s">
        <v>763</v>
      </c>
      <c r="D15" s="365" t="s">
        <v>40</v>
      </c>
      <c r="E15" s="533" t="s">
        <v>392</v>
      </c>
      <c r="F15" s="354" t="s">
        <v>330</v>
      </c>
      <c r="G15" s="381" t="s">
        <v>1035</v>
      </c>
      <c r="H15" s="383" t="s">
        <v>774</v>
      </c>
      <c r="I15" s="387" t="s">
        <v>775</v>
      </c>
      <c r="J15" s="369" t="s">
        <v>551</v>
      </c>
    </row>
    <row r="17" spans="1:12">
      <c r="A17" s="434" t="s">
        <v>872</v>
      </c>
      <c r="B17" s="564" t="s">
        <v>873</v>
      </c>
      <c r="C17" s="420"/>
      <c r="D17" s="420"/>
      <c r="E17" s="420"/>
      <c r="F17" s="420"/>
      <c r="G17" s="420"/>
      <c r="H17" s="420"/>
      <c r="I17" s="420"/>
      <c r="J17" s="420"/>
    </row>
    <row r="18" spans="1:12" ht="130">
      <c r="A18" s="563" t="s">
        <v>874</v>
      </c>
      <c r="B18" s="354" t="s">
        <v>875</v>
      </c>
      <c r="C18" s="437" t="s">
        <v>883</v>
      </c>
      <c r="D18" s="435" t="s">
        <v>40</v>
      </c>
      <c r="E18" s="533" t="s">
        <v>392</v>
      </c>
      <c r="F18" s="354" t="s">
        <v>330</v>
      </c>
      <c r="G18" s="499" t="s">
        <v>1035</v>
      </c>
      <c r="H18" s="502" t="s">
        <v>966</v>
      </c>
      <c r="I18" s="502" t="s">
        <v>1005</v>
      </c>
      <c r="J18" s="498" t="s">
        <v>551</v>
      </c>
      <c r="K18" s="493"/>
      <c r="L18" s="500"/>
    </row>
    <row r="19" spans="1:12" ht="120">
      <c r="A19" s="563" t="s">
        <v>876</v>
      </c>
      <c r="B19" s="354" t="s">
        <v>877</v>
      </c>
      <c r="C19" s="437" t="s">
        <v>1014</v>
      </c>
      <c r="D19" s="435" t="s">
        <v>40</v>
      </c>
      <c r="E19" s="354" t="s">
        <v>392</v>
      </c>
      <c r="F19" s="436"/>
      <c r="G19" s="499" t="s">
        <v>1035</v>
      </c>
      <c r="H19" s="502" t="s">
        <v>989</v>
      </c>
      <c r="I19" s="580" t="s">
        <v>1151</v>
      </c>
      <c r="J19" s="498" t="s">
        <v>551</v>
      </c>
      <c r="L19" s="426"/>
    </row>
    <row r="20" spans="1:12" ht="90">
      <c r="A20" s="563" t="s">
        <v>878</v>
      </c>
      <c r="B20" s="354" t="s">
        <v>879</v>
      </c>
      <c r="C20" s="437" t="s">
        <v>884</v>
      </c>
      <c r="D20" s="435" t="s">
        <v>40</v>
      </c>
      <c r="E20" s="354" t="s">
        <v>392</v>
      </c>
      <c r="F20" s="436"/>
      <c r="G20" s="499" t="s">
        <v>1035</v>
      </c>
      <c r="H20" s="502" t="s">
        <v>1085</v>
      </c>
      <c r="I20" s="580" t="s">
        <v>1152</v>
      </c>
      <c r="J20" s="498" t="s">
        <v>551</v>
      </c>
      <c r="L20" s="426"/>
    </row>
    <row r="21" spans="1:12" ht="48" customHeight="1">
      <c r="A21" s="563" t="s">
        <v>880</v>
      </c>
      <c r="B21" s="354" t="s">
        <v>881</v>
      </c>
      <c r="C21" s="437" t="s">
        <v>882</v>
      </c>
      <c r="D21" s="435" t="s">
        <v>40</v>
      </c>
      <c r="E21" s="354" t="s">
        <v>392</v>
      </c>
      <c r="F21" s="438" t="s">
        <v>332</v>
      </c>
      <c r="G21" s="499" t="s">
        <v>1082</v>
      </c>
      <c r="H21" s="506" t="s">
        <v>1086</v>
      </c>
      <c r="I21" s="580" t="s">
        <v>1153</v>
      </c>
      <c r="J21" s="498" t="s">
        <v>551</v>
      </c>
      <c r="L21" s="426"/>
    </row>
  </sheetData>
  <mergeCells count="8">
    <mergeCell ref="H2:H3"/>
    <mergeCell ref="I2:I3"/>
    <mergeCell ref="J2:J3"/>
    <mergeCell ref="A2:A3"/>
    <mergeCell ref="B2:B3"/>
    <mergeCell ref="C2:C3"/>
    <mergeCell ref="D2:D3"/>
    <mergeCell ref="E2:F2"/>
  </mergeCells>
  <pageMargins left="0.25" right="0.25" top="0.75" bottom="0.75" header="0.3" footer="0.3"/>
  <pageSetup paperSize="9" scale="74" fitToHeight="0"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view="pageLayout" zoomScale="55" zoomScaleNormal="85" zoomScaleSheetLayoutView="100" zoomScalePageLayoutView="55" workbookViewId="0">
      <selection activeCell="K10" sqref="K10"/>
    </sheetView>
  </sheetViews>
  <sheetFormatPr defaultRowHeight="14.5"/>
  <cols>
    <col min="2" max="2" width="15.81640625" customWidth="1"/>
    <col min="3" max="3" width="29.81640625" customWidth="1"/>
    <col min="4" max="4" width="9.453125" customWidth="1"/>
    <col min="5" max="5" width="14" customWidth="1"/>
    <col min="6" max="6" width="11.453125" customWidth="1"/>
    <col min="7" max="7" width="11" customWidth="1"/>
    <col min="8" max="8" width="24.7265625" customWidth="1"/>
    <col min="9" max="9" width="8" hidden="1" customWidth="1"/>
    <col min="10" max="10" width="17.1796875" hidden="1" customWidth="1"/>
    <col min="11" max="11" width="34.54296875" customWidth="1"/>
    <col min="12" max="12" width="11.26953125" customWidth="1"/>
  </cols>
  <sheetData>
    <row r="1" spans="1:14" s="527" customFormat="1" ht="15">
      <c r="A1" s="555" t="s">
        <v>949</v>
      </c>
      <c r="B1" s="556"/>
      <c r="C1" s="556"/>
      <c r="D1" s="556"/>
      <c r="E1" s="556"/>
      <c r="G1" s="555" t="s">
        <v>945</v>
      </c>
      <c r="H1" s="558"/>
      <c r="I1" s="558"/>
      <c r="J1" s="558"/>
      <c r="K1" s="558"/>
      <c r="L1" s="559"/>
    </row>
    <row r="2" spans="1:14" s="562" customFormat="1" ht="35.25" customHeight="1">
      <c r="A2" s="757" t="s">
        <v>1</v>
      </c>
      <c r="B2" s="757" t="s">
        <v>2</v>
      </c>
      <c r="C2" s="757" t="s">
        <v>3</v>
      </c>
      <c r="D2" s="757" t="s">
        <v>950</v>
      </c>
      <c r="E2" s="757" t="s">
        <v>4</v>
      </c>
      <c r="F2" s="757"/>
      <c r="G2" s="561"/>
      <c r="H2" s="760" t="s">
        <v>6</v>
      </c>
      <c r="I2" s="760" t="s">
        <v>7</v>
      </c>
      <c r="J2" s="760"/>
      <c r="K2" s="760" t="s">
        <v>8</v>
      </c>
      <c r="L2" s="746" t="s">
        <v>9</v>
      </c>
    </row>
    <row r="3" spans="1:14" s="562" customFormat="1" ht="30">
      <c r="A3" s="757"/>
      <c r="B3" s="757"/>
      <c r="C3" s="757"/>
      <c r="D3" s="757"/>
      <c r="E3" s="534" t="s">
        <v>10</v>
      </c>
      <c r="F3" s="534" t="s">
        <v>11</v>
      </c>
      <c r="G3" s="561" t="s">
        <v>5</v>
      </c>
      <c r="H3" s="760"/>
      <c r="I3" s="560" t="s">
        <v>12</v>
      </c>
      <c r="J3" s="560" t="s">
        <v>13</v>
      </c>
      <c r="K3" s="760"/>
      <c r="L3" s="746"/>
    </row>
    <row r="4" spans="1:14">
      <c r="A4" s="404">
        <v>1</v>
      </c>
      <c r="B4" s="404">
        <v>2</v>
      </c>
      <c r="C4" s="439" t="s">
        <v>14</v>
      </c>
      <c r="D4" s="404">
        <v>4</v>
      </c>
      <c r="E4" s="404">
        <v>5</v>
      </c>
      <c r="F4" s="404">
        <v>6</v>
      </c>
      <c r="G4" s="374">
        <v>7</v>
      </c>
      <c r="H4" s="405">
        <v>8</v>
      </c>
      <c r="I4" s="405">
        <v>9</v>
      </c>
      <c r="J4" s="405">
        <v>10</v>
      </c>
      <c r="K4" s="405">
        <v>9</v>
      </c>
      <c r="L4" s="403">
        <v>10</v>
      </c>
    </row>
    <row r="5" spans="1:14" ht="33" customHeight="1">
      <c r="A5" s="601" t="s">
        <v>1031</v>
      </c>
      <c r="B5" s="761" t="s">
        <v>1034</v>
      </c>
      <c r="C5" s="762"/>
      <c r="D5" s="762"/>
      <c r="E5" s="762"/>
      <c r="F5" s="762"/>
      <c r="G5" s="762"/>
      <c r="H5" s="762"/>
      <c r="I5" s="762"/>
      <c r="J5" s="762"/>
      <c r="K5" s="762"/>
      <c r="L5" s="763"/>
    </row>
    <row r="6" spans="1:14">
      <c r="A6" s="601" t="s">
        <v>1032</v>
      </c>
      <c r="B6" s="440" t="s">
        <v>1033</v>
      </c>
      <c r="C6" s="440"/>
      <c r="D6" s="441"/>
      <c r="E6" s="442"/>
      <c r="F6" s="442"/>
      <c r="G6" s="443"/>
      <c r="H6" s="444"/>
      <c r="I6" s="444"/>
      <c r="J6" s="444"/>
      <c r="K6" s="444"/>
      <c r="L6" s="445"/>
    </row>
    <row r="7" spans="1:14" ht="93.75" customHeight="1">
      <c r="A7" s="365" t="s">
        <v>885</v>
      </c>
      <c r="B7" s="354" t="s">
        <v>889</v>
      </c>
      <c r="C7" s="354" t="s">
        <v>990</v>
      </c>
      <c r="D7" s="365" t="s">
        <v>886</v>
      </c>
      <c r="E7" s="354" t="s">
        <v>330</v>
      </c>
      <c r="F7" s="354" t="s">
        <v>998</v>
      </c>
      <c r="G7" s="569" t="s">
        <v>1035</v>
      </c>
      <c r="H7" s="664" t="s">
        <v>1100</v>
      </c>
      <c r="I7" s="665"/>
      <c r="J7" s="665"/>
      <c r="K7" s="664" t="s">
        <v>1099</v>
      </c>
      <c r="L7" s="507" t="s">
        <v>370</v>
      </c>
      <c r="N7" s="432"/>
    </row>
    <row r="8" spans="1:14" s="493" customFormat="1" ht="18.649999999999999" customHeight="1">
      <c r="A8" s="365"/>
      <c r="B8" s="533"/>
      <c r="C8" s="533"/>
      <c r="D8" s="365"/>
      <c r="E8" s="533"/>
      <c r="F8" s="533"/>
      <c r="G8" s="569"/>
      <c r="H8" s="664"/>
      <c r="I8" s="665"/>
      <c r="J8" s="665"/>
      <c r="K8" s="664"/>
      <c r="L8" s="507"/>
      <c r="N8" s="432"/>
    </row>
    <row r="9" spans="1:14" s="433" customFormat="1" ht="29.5">
      <c r="A9" s="447" t="s">
        <v>887</v>
      </c>
      <c r="B9" s="448" t="s">
        <v>967</v>
      </c>
      <c r="C9" s="446"/>
      <c r="D9" s="446"/>
      <c r="E9" s="446"/>
      <c r="F9" s="446"/>
      <c r="G9" s="446"/>
      <c r="H9" s="446"/>
      <c r="I9" s="446"/>
      <c r="J9" s="446"/>
      <c r="K9" s="446"/>
      <c r="L9" s="446"/>
      <c r="N9" s="429"/>
    </row>
    <row r="10" spans="1:14" s="433" customFormat="1" ht="230">
      <c r="A10" s="449" t="s">
        <v>888</v>
      </c>
      <c r="B10" s="437" t="s">
        <v>1071</v>
      </c>
      <c r="C10" s="437" t="s">
        <v>890</v>
      </c>
      <c r="D10" s="365" t="s">
        <v>886</v>
      </c>
      <c r="E10" s="437" t="s">
        <v>392</v>
      </c>
      <c r="F10" s="483" t="s">
        <v>999</v>
      </c>
      <c r="G10" s="661" t="s">
        <v>1035</v>
      </c>
      <c r="H10" s="504" t="s">
        <v>927</v>
      </c>
      <c r="I10" s="503"/>
      <c r="J10" s="503"/>
      <c r="K10" s="585" t="s">
        <v>1154</v>
      </c>
      <c r="L10" s="505" t="s">
        <v>319</v>
      </c>
      <c r="N10" s="428"/>
    </row>
  </sheetData>
  <mergeCells count="10">
    <mergeCell ref="B5:L5"/>
    <mergeCell ref="I2:J2"/>
    <mergeCell ref="K2:K3"/>
    <mergeCell ref="L2:L3"/>
    <mergeCell ref="A2:A3"/>
    <mergeCell ref="B2:B3"/>
    <mergeCell ref="C2:C3"/>
    <mergeCell ref="D2:D3"/>
    <mergeCell ref="E2:F2"/>
    <mergeCell ref="H2:H3"/>
  </mergeCells>
  <pageMargins left="0.25" right="0.25" top="0.75" bottom="0.75" header="0.3" footer="0.3"/>
  <pageSetup paperSize="9" scale="79" fitToHeight="0" orientation="landscape" r:id="rId1"/>
  <headerFooter>
    <oddFooter xml:space="preserve">&amp;C&amp;P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topLeftCell="K22" zoomScale="85" zoomScaleNormal="85" zoomScalePageLayoutView="55" workbookViewId="0">
      <selection activeCell="Q28" sqref="Q28"/>
    </sheetView>
  </sheetViews>
  <sheetFormatPr defaultRowHeight="14.5"/>
  <cols>
    <col min="2" max="2" width="14.54296875" customWidth="1"/>
    <col min="3" max="3" width="29.7265625" customWidth="1"/>
    <col min="4" max="4" width="11.26953125" customWidth="1"/>
    <col min="5" max="5" width="15.26953125" customWidth="1"/>
    <col min="6" max="6" width="13" customWidth="1"/>
    <col min="7" max="7" width="11.81640625" customWidth="1"/>
    <col min="8" max="8" width="61" customWidth="1"/>
    <col min="9" max="9" width="8.81640625" hidden="1" customWidth="1"/>
    <col min="10" max="10" width="35.26953125" hidden="1" customWidth="1"/>
    <col min="11" max="11" width="24.453125" customWidth="1"/>
    <col min="12" max="12" width="11.54296875" customWidth="1"/>
    <col min="13" max="13" width="18.1796875" customWidth="1"/>
    <col min="16" max="16" width="12.26953125" customWidth="1"/>
  </cols>
  <sheetData>
    <row r="1" spans="1:16" s="517" customFormat="1" ht="15.5">
      <c r="A1" s="565" t="s">
        <v>144</v>
      </c>
      <c r="B1" s="566"/>
      <c r="C1" s="566"/>
      <c r="D1" s="566"/>
      <c r="E1" s="566"/>
      <c r="F1" s="565" t="s">
        <v>945</v>
      </c>
      <c r="G1" s="567"/>
      <c r="H1" s="568"/>
      <c r="I1" s="568"/>
      <c r="J1" s="568"/>
      <c r="K1" s="568"/>
      <c r="L1" s="568"/>
    </row>
    <row r="2" spans="1:16" s="562" customFormat="1" ht="33.75" customHeight="1">
      <c r="A2" s="764" t="s">
        <v>1</v>
      </c>
      <c r="B2" s="764" t="s">
        <v>2</v>
      </c>
      <c r="C2" s="764" t="s">
        <v>3</v>
      </c>
      <c r="D2" s="764" t="s">
        <v>950</v>
      </c>
      <c r="E2" s="764" t="s">
        <v>4</v>
      </c>
      <c r="F2" s="764"/>
      <c r="G2" s="462"/>
      <c r="H2" s="724" t="s">
        <v>6</v>
      </c>
      <c r="I2" s="724" t="s">
        <v>7</v>
      </c>
      <c r="J2" s="724"/>
      <c r="K2" s="724" t="s">
        <v>8</v>
      </c>
      <c r="L2" s="724" t="s">
        <v>9</v>
      </c>
    </row>
    <row r="3" spans="1:16" s="562" customFormat="1" ht="30">
      <c r="A3" s="764"/>
      <c r="B3" s="764"/>
      <c r="C3" s="764"/>
      <c r="D3" s="764"/>
      <c r="E3" s="462" t="s">
        <v>10</v>
      </c>
      <c r="F3" s="462" t="s">
        <v>11</v>
      </c>
      <c r="G3" s="462" t="s">
        <v>5</v>
      </c>
      <c r="H3" s="724"/>
      <c r="I3" s="529" t="s">
        <v>12</v>
      </c>
      <c r="J3" s="529" t="s">
        <v>13</v>
      </c>
      <c r="K3" s="724"/>
      <c r="L3" s="724"/>
    </row>
    <row r="4" spans="1:16">
      <c r="A4" s="37">
        <v>1</v>
      </c>
      <c r="B4" s="37">
        <v>2</v>
      </c>
      <c r="C4" s="3" t="s">
        <v>14</v>
      </c>
      <c r="D4" s="37">
        <v>4</v>
      </c>
      <c r="E4" s="37">
        <v>5</v>
      </c>
      <c r="F4" s="37">
        <v>6</v>
      </c>
      <c r="G4" s="37">
        <v>7</v>
      </c>
      <c r="H4" s="4">
        <v>8</v>
      </c>
      <c r="I4" s="4">
        <v>9</v>
      </c>
      <c r="J4" s="4">
        <v>10</v>
      </c>
      <c r="K4" s="4">
        <v>9</v>
      </c>
      <c r="L4" s="4">
        <v>10</v>
      </c>
    </row>
    <row r="5" spans="1:16">
      <c r="A5" s="39" t="s">
        <v>145</v>
      </c>
      <c r="B5" s="40" t="s">
        <v>146</v>
      </c>
      <c r="C5" s="41"/>
      <c r="D5" s="42"/>
      <c r="E5" s="43"/>
      <c r="F5" s="43"/>
      <c r="G5" s="43"/>
      <c r="H5" s="38"/>
      <c r="I5" s="38"/>
      <c r="J5" s="38"/>
      <c r="K5" s="38"/>
      <c r="L5" s="38"/>
    </row>
    <row r="6" spans="1:16">
      <c r="A6" s="39" t="s">
        <v>147</v>
      </c>
      <c r="B6" s="40" t="s">
        <v>148</v>
      </c>
      <c r="C6" s="40"/>
      <c r="D6" s="39"/>
      <c r="E6" s="44"/>
      <c r="F6" s="44"/>
      <c r="G6" s="44"/>
      <c r="H6" s="45"/>
      <c r="I6" s="45"/>
      <c r="J6" s="45"/>
      <c r="K6" s="45"/>
      <c r="L6" s="45"/>
    </row>
    <row r="7" spans="1:16" ht="57.5">
      <c r="A7" s="618" t="s">
        <v>149</v>
      </c>
      <c r="B7" s="619" t="s">
        <v>150</v>
      </c>
      <c r="C7" s="619" t="s">
        <v>151</v>
      </c>
      <c r="D7" s="618" t="s">
        <v>40</v>
      </c>
      <c r="E7" s="619" t="s">
        <v>152</v>
      </c>
      <c r="F7" s="619" t="s">
        <v>891</v>
      </c>
      <c r="G7" s="608" t="s">
        <v>30</v>
      </c>
      <c r="H7" s="620"/>
      <c r="I7" s="621"/>
      <c r="J7" s="621"/>
      <c r="K7" s="620"/>
      <c r="L7" s="622" t="s">
        <v>153</v>
      </c>
      <c r="N7" s="432"/>
    </row>
    <row r="8" spans="1:16" ht="138">
      <c r="A8" s="618" t="s">
        <v>154</v>
      </c>
      <c r="B8" s="619" t="s">
        <v>155</v>
      </c>
      <c r="C8" s="619" t="s">
        <v>895</v>
      </c>
      <c r="D8" s="618" t="s">
        <v>40</v>
      </c>
      <c r="E8" s="619" t="s">
        <v>152</v>
      </c>
      <c r="F8" s="619" t="s">
        <v>891</v>
      </c>
      <c r="G8" s="625" t="s">
        <v>1035</v>
      </c>
      <c r="H8" s="674" t="s">
        <v>1165</v>
      </c>
      <c r="I8" s="623"/>
      <c r="J8" s="624"/>
      <c r="K8" s="628" t="s">
        <v>1166</v>
      </c>
      <c r="L8" s="622" t="s">
        <v>1012</v>
      </c>
      <c r="N8" s="432"/>
      <c r="P8" s="497"/>
    </row>
    <row r="9" spans="1:16" ht="199.5" customHeight="1" thickBot="1">
      <c r="A9" s="618" t="s">
        <v>156</v>
      </c>
      <c r="B9" s="619" t="s">
        <v>157</v>
      </c>
      <c r="C9" s="619" t="s">
        <v>158</v>
      </c>
      <c r="D9" s="618" t="s">
        <v>40</v>
      </c>
      <c r="E9" s="619" t="s">
        <v>1015</v>
      </c>
      <c r="F9" s="619" t="s">
        <v>892</v>
      </c>
      <c r="G9" s="625" t="s">
        <v>1035</v>
      </c>
      <c r="H9" s="626" t="s">
        <v>939</v>
      </c>
      <c r="I9" s="627"/>
      <c r="J9" s="627" t="s">
        <v>940</v>
      </c>
      <c r="K9" s="628" t="s">
        <v>1155</v>
      </c>
      <c r="L9" s="622" t="s">
        <v>159</v>
      </c>
      <c r="N9" s="454"/>
    </row>
    <row r="10" spans="1:16" ht="194.25" customHeight="1">
      <c r="A10" s="618" t="s">
        <v>160</v>
      </c>
      <c r="B10" s="619" t="s">
        <v>161</v>
      </c>
      <c r="C10" s="619" t="s">
        <v>162</v>
      </c>
      <c r="D10" s="618" t="s">
        <v>40</v>
      </c>
      <c r="E10" s="619" t="s">
        <v>152</v>
      </c>
      <c r="F10" s="619"/>
      <c r="G10" s="629" t="s">
        <v>1082</v>
      </c>
      <c r="H10" s="675" t="s">
        <v>1072</v>
      </c>
      <c r="I10" s="630" t="s">
        <v>935</v>
      </c>
      <c r="J10" s="630" t="s">
        <v>936</v>
      </c>
      <c r="K10" s="628" t="s">
        <v>1156</v>
      </c>
      <c r="L10" s="630" t="s">
        <v>94</v>
      </c>
      <c r="N10" s="432"/>
    </row>
    <row r="11" spans="1:16" s="528" customFormat="1" ht="367.5" customHeight="1">
      <c r="A11" s="618" t="s">
        <v>163</v>
      </c>
      <c r="B11" s="619" t="s">
        <v>164</v>
      </c>
      <c r="C11" s="619" t="s">
        <v>165</v>
      </c>
      <c r="D11" s="618" t="s">
        <v>166</v>
      </c>
      <c r="E11" s="631" t="s">
        <v>167</v>
      </c>
      <c r="F11" s="631" t="s">
        <v>893</v>
      </c>
      <c r="G11" s="632" t="s">
        <v>1035</v>
      </c>
      <c r="H11" s="507" t="s">
        <v>968</v>
      </c>
      <c r="I11" s="634"/>
      <c r="J11" s="634"/>
      <c r="K11" s="635" t="s">
        <v>1157</v>
      </c>
      <c r="L11" s="636" t="s">
        <v>168</v>
      </c>
      <c r="M11" s="637"/>
      <c r="N11" s="638"/>
    </row>
    <row r="12" spans="1:16" ht="280.89999999999998" customHeight="1">
      <c r="A12" s="618" t="s">
        <v>169</v>
      </c>
      <c r="B12" s="619" t="s">
        <v>170</v>
      </c>
      <c r="C12" s="619" t="s">
        <v>235</v>
      </c>
      <c r="D12" s="618" t="s">
        <v>171</v>
      </c>
      <c r="E12" s="619" t="s">
        <v>367</v>
      </c>
      <c r="F12" s="619" t="s">
        <v>167</v>
      </c>
      <c r="G12" s="608"/>
      <c r="H12" s="674" t="s">
        <v>1168</v>
      </c>
      <c r="I12" s="640"/>
      <c r="J12" s="640"/>
      <c r="K12" s="674" t="s">
        <v>1169</v>
      </c>
      <c r="L12" s="622" t="s">
        <v>159</v>
      </c>
    </row>
    <row r="13" spans="1:16" ht="100.5" customHeight="1">
      <c r="A13" s="618" t="s">
        <v>172</v>
      </c>
      <c r="B13" s="619" t="s">
        <v>173</v>
      </c>
      <c r="C13" s="619" t="s">
        <v>174</v>
      </c>
      <c r="D13" s="618">
        <v>2013</v>
      </c>
      <c r="E13" s="619" t="s">
        <v>894</v>
      </c>
      <c r="F13" s="619"/>
      <c r="G13" s="608" t="s">
        <v>1035</v>
      </c>
      <c r="H13" s="660" t="s">
        <v>1081</v>
      </c>
      <c r="I13" s="624"/>
      <c r="J13" s="624"/>
      <c r="K13" s="644" t="s">
        <v>1158</v>
      </c>
      <c r="L13" s="622" t="s">
        <v>159</v>
      </c>
      <c r="N13" s="432"/>
    </row>
    <row r="14" spans="1:16" ht="140">
      <c r="A14" s="46" t="s">
        <v>175</v>
      </c>
      <c r="B14" s="47" t="s">
        <v>176</v>
      </c>
      <c r="C14" s="47" t="s">
        <v>177</v>
      </c>
      <c r="D14" s="46" t="s">
        <v>40</v>
      </c>
      <c r="E14" s="47" t="s">
        <v>738</v>
      </c>
      <c r="F14" s="354" t="s">
        <v>894</v>
      </c>
      <c r="G14" s="13" t="s">
        <v>1082</v>
      </c>
      <c r="H14" s="51" t="s">
        <v>236</v>
      </c>
      <c r="I14" s="50">
        <v>49.2</v>
      </c>
      <c r="J14" s="50">
        <v>49.2</v>
      </c>
      <c r="K14" s="586" t="s">
        <v>1159</v>
      </c>
      <c r="L14" s="48" t="s">
        <v>159</v>
      </c>
    </row>
    <row r="15" spans="1:16" ht="120">
      <c r="A15" s="46" t="s">
        <v>178</v>
      </c>
      <c r="B15" s="47" t="s">
        <v>179</v>
      </c>
      <c r="C15" s="47" t="s">
        <v>180</v>
      </c>
      <c r="D15" s="46" t="s">
        <v>40</v>
      </c>
      <c r="E15" s="533" t="s">
        <v>738</v>
      </c>
      <c r="F15" s="47" t="s">
        <v>817</v>
      </c>
      <c r="G15" s="13" t="s">
        <v>1035</v>
      </c>
      <c r="H15" s="49" t="s">
        <v>1073</v>
      </c>
      <c r="I15" s="50">
        <v>518.99</v>
      </c>
      <c r="J15" s="50">
        <v>518.99</v>
      </c>
      <c r="K15" s="52" t="s">
        <v>237</v>
      </c>
      <c r="L15" s="48" t="s">
        <v>181</v>
      </c>
    </row>
    <row r="16" spans="1:16">
      <c r="A16" s="53"/>
      <c r="B16" s="54"/>
      <c r="C16" s="54"/>
      <c r="D16" s="53"/>
      <c r="E16" s="54"/>
      <c r="F16" s="54"/>
      <c r="G16" s="55"/>
      <c r="H16" s="56"/>
      <c r="I16" s="211">
        <f>SUM(I7:I15)</f>
        <v>568.19000000000005</v>
      </c>
      <c r="J16" s="211">
        <f>SUM(J7:J15)</f>
        <v>568.19000000000005</v>
      </c>
      <c r="K16" s="56"/>
      <c r="L16" s="57"/>
    </row>
    <row r="17" spans="1:12">
      <c r="A17" s="58"/>
      <c r="B17" s="55"/>
      <c r="C17" s="55"/>
      <c r="D17" s="58"/>
      <c r="E17" s="55"/>
      <c r="F17" s="55"/>
      <c r="G17" s="55"/>
      <c r="H17" s="59"/>
      <c r="I17" s="184"/>
      <c r="J17" s="184"/>
      <c r="K17" s="360"/>
      <c r="L17" s="60"/>
    </row>
    <row r="18" spans="1:12" s="493" customFormat="1">
      <c r="A18" s="366"/>
      <c r="B18" s="367"/>
      <c r="C18" s="367"/>
      <c r="D18" s="366"/>
      <c r="E18" s="367"/>
      <c r="F18" s="367"/>
      <c r="G18" s="367"/>
      <c r="H18" s="360"/>
      <c r="I18" s="184"/>
      <c r="J18" s="184"/>
      <c r="K18" s="360"/>
      <c r="L18" s="60"/>
    </row>
    <row r="19" spans="1:12" s="493" customFormat="1">
      <c r="A19" s="366"/>
      <c r="B19" s="367"/>
      <c r="C19" s="367"/>
      <c r="D19" s="366"/>
      <c r="E19" s="367"/>
      <c r="F19" s="367"/>
      <c r="G19" s="367"/>
      <c r="H19" s="360"/>
      <c r="I19" s="184"/>
      <c r="J19" s="184"/>
      <c r="K19" s="360"/>
      <c r="L19" s="60"/>
    </row>
    <row r="20" spans="1:12" s="493" customFormat="1">
      <c r="A20" s="366"/>
      <c r="B20" s="367"/>
      <c r="C20" s="367"/>
      <c r="D20" s="366"/>
      <c r="E20" s="367"/>
      <c r="F20" s="367"/>
      <c r="G20" s="367"/>
      <c r="H20" s="360"/>
      <c r="I20" s="184"/>
      <c r="J20" s="184"/>
      <c r="K20" s="360"/>
      <c r="L20" s="60"/>
    </row>
    <row r="21" spans="1:12" s="493" customFormat="1">
      <c r="A21" s="366"/>
      <c r="B21" s="367"/>
      <c r="C21" s="367"/>
      <c r="D21" s="366"/>
      <c r="E21" s="367"/>
      <c r="F21" s="367"/>
      <c r="G21" s="367"/>
      <c r="H21" s="360"/>
      <c r="I21" s="184"/>
      <c r="J21" s="184"/>
      <c r="K21" s="360"/>
      <c r="L21" s="60"/>
    </row>
    <row r="22" spans="1:12" s="493" customFormat="1">
      <c r="A22" s="366"/>
      <c r="B22" s="367"/>
      <c r="C22" s="367"/>
      <c r="D22" s="366"/>
      <c r="E22" s="367"/>
      <c r="F22" s="367"/>
      <c r="G22" s="367"/>
      <c r="H22" s="360"/>
      <c r="I22" s="184"/>
      <c r="J22" s="184"/>
      <c r="K22" s="360"/>
      <c r="L22" s="60"/>
    </row>
    <row r="23" spans="1:12" s="493" customFormat="1">
      <c r="A23" s="366"/>
      <c r="B23" s="367"/>
      <c r="C23" s="367"/>
      <c r="D23" s="366"/>
      <c r="E23" s="367"/>
      <c r="F23" s="367"/>
      <c r="G23" s="367"/>
      <c r="H23" s="360"/>
      <c r="I23" s="184"/>
      <c r="J23" s="184"/>
      <c r="K23" s="360"/>
      <c r="L23" s="60"/>
    </row>
    <row r="24" spans="1:12">
      <c r="A24" s="61" t="s">
        <v>182</v>
      </c>
      <c r="B24" s="62" t="s">
        <v>183</v>
      </c>
      <c r="C24" s="62"/>
      <c r="D24" s="63"/>
      <c r="E24" s="64"/>
      <c r="F24" s="64"/>
      <c r="G24" s="65"/>
      <c r="H24" s="66"/>
      <c r="I24" s="185"/>
      <c r="J24" s="185"/>
      <c r="K24" s="364"/>
      <c r="L24" s="67"/>
    </row>
    <row r="25" spans="1:12" ht="79.5" customHeight="1">
      <c r="A25" s="618" t="s">
        <v>184</v>
      </c>
      <c r="B25" s="619" t="s">
        <v>185</v>
      </c>
      <c r="C25" s="619" t="s">
        <v>186</v>
      </c>
      <c r="D25" s="618" t="s">
        <v>40</v>
      </c>
      <c r="E25" s="619" t="s">
        <v>738</v>
      </c>
      <c r="F25" s="619"/>
      <c r="G25" s="608" t="s">
        <v>1035</v>
      </c>
      <c r="H25" s="639" t="s">
        <v>187</v>
      </c>
      <c r="I25" s="640">
        <v>0</v>
      </c>
      <c r="J25" s="640">
        <v>0</v>
      </c>
      <c r="K25" s="643" t="s">
        <v>238</v>
      </c>
      <c r="L25" s="641" t="s">
        <v>181</v>
      </c>
    </row>
    <row r="26" spans="1:12" ht="102" customHeight="1">
      <c r="A26" s="618" t="s">
        <v>188</v>
      </c>
      <c r="B26" s="619" t="s">
        <v>189</v>
      </c>
      <c r="C26" s="619" t="s">
        <v>190</v>
      </c>
      <c r="D26" s="618" t="s">
        <v>171</v>
      </c>
      <c r="E26" s="619" t="s">
        <v>738</v>
      </c>
      <c r="F26" s="619"/>
      <c r="G26" s="608" t="s">
        <v>1082</v>
      </c>
      <c r="H26" s="639" t="s">
        <v>239</v>
      </c>
      <c r="I26" s="640">
        <v>0</v>
      </c>
      <c r="J26" s="640">
        <v>0</v>
      </c>
      <c r="K26" s="644" t="s">
        <v>1160</v>
      </c>
      <c r="L26" s="641" t="s">
        <v>181</v>
      </c>
    </row>
    <row r="27" spans="1:12" ht="207">
      <c r="A27" s="618" t="s">
        <v>191</v>
      </c>
      <c r="B27" s="619" t="s">
        <v>192</v>
      </c>
      <c r="C27" s="619" t="s">
        <v>193</v>
      </c>
      <c r="D27" s="618" t="s">
        <v>40</v>
      </c>
      <c r="E27" s="619" t="s">
        <v>738</v>
      </c>
      <c r="F27" s="647" t="s">
        <v>392</v>
      </c>
      <c r="G27" s="608" t="s">
        <v>1035</v>
      </c>
      <c r="H27" s="643" t="s">
        <v>240</v>
      </c>
      <c r="I27" s="640">
        <v>100.45</v>
      </c>
      <c r="J27" s="640">
        <v>100.45</v>
      </c>
      <c r="K27" s="644" t="s">
        <v>1161</v>
      </c>
      <c r="L27" s="641" t="s">
        <v>181</v>
      </c>
    </row>
    <row r="28" spans="1:12" ht="95.25" customHeight="1">
      <c r="A28" s="618" t="s">
        <v>194</v>
      </c>
      <c r="B28" s="619" t="s">
        <v>195</v>
      </c>
      <c r="C28" s="619" t="s">
        <v>196</v>
      </c>
      <c r="D28" s="618" t="s">
        <v>40</v>
      </c>
      <c r="E28" s="619" t="s">
        <v>738</v>
      </c>
      <c r="F28" s="619" t="s">
        <v>23</v>
      </c>
      <c r="G28" s="608" t="s">
        <v>1035</v>
      </c>
      <c r="H28" s="643" t="s">
        <v>197</v>
      </c>
      <c r="I28" s="640">
        <v>7.2</v>
      </c>
      <c r="J28" s="640">
        <v>7.2</v>
      </c>
      <c r="K28" s="645" t="s">
        <v>241</v>
      </c>
      <c r="L28" s="641" t="s">
        <v>181</v>
      </c>
    </row>
    <row r="29" spans="1:12" ht="140.25" customHeight="1">
      <c r="A29" s="618" t="s">
        <v>198</v>
      </c>
      <c r="B29" s="619" t="s">
        <v>199</v>
      </c>
      <c r="C29" s="619" t="s">
        <v>200</v>
      </c>
      <c r="D29" s="618" t="s">
        <v>40</v>
      </c>
      <c r="E29" s="619" t="s">
        <v>738</v>
      </c>
      <c r="F29" s="619"/>
      <c r="G29" s="608" t="s">
        <v>1082</v>
      </c>
      <c r="H29" s="646" t="s">
        <v>242</v>
      </c>
      <c r="I29" s="640">
        <v>0</v>
      </c>
      <c r="J29" s="640">
        <v>0</v>
      </c>
      <c r="K29" s="644" t="s">
        <v>1161</v>
      </c>
      <c r="L29" s="641" t="s">
        <v>181</v>
      </c>
    </row>
    <row r="30" spans="1:12" ht="115">
      <c r="A30" s="618" t="s">
        <v>201</v>
      </c>
      <c r="B30" s="619" t="s">
        <v>202</v>
      </c>
      <c r="C30" s="619" t="s">
        <v>203</v>
      </c>
      <c r="D30" s="618" t="s">
        <v>204</v>
      </c>
      <c r="E30" s="619" t="s">
        <v>738</v>
      </c>
      <c r="F30" s="619" t="s">
        <v>66</v>
      </c>
      <c r="G30" s="608" t="s">
        <v>30</v>
      </c>
      <c r="H30" s="723"/>
      <c r="I30" s="640">
        <v>0</v>
      </c>
      <c r="J30" s="640">
        <v>0</v>
      </c>
      <c r="K30" s="643"/>
      <c r="L30" s="641" t="s">
        <v>205</v>
      </c>
    </row>
    <row r="31" spans="1:12" ht="115">
      <c r="A31" s="618" t="s">
        <v>206</v>
      </c>
      <c r="B31" s="619" t="s">
        <v>207</v>
      </c>
      <c r="C31" s="619" t="s">
        <v>208</v>
      </c>
      <c r="D31" s="618" t="s">
        <v>209</v>
      </c>
      <c r="E31" s="619" t="s">
        <v>738</v>
      </c>
      <c r="F31" s="647" t="s">
        <v>1075</v>
      </c>
      <c r="G31" s="608" t="s">
        <v>1035</v>
      </c>
      <c r="H31" s="643" t="s">
        <v>243</v>
      </c>
      <c r="I31" s="640">
        <v>0</v>
      </c>
      <c r="J31" s="640">
        <v>0</v>
      </c>
      <c r="K31" s="643" t="s">
        <v>1074</v>
      </c>
      <c r="L31" s="641" t="s">
        <v>205</v>
      </c>
    </row>
    <row r="32" spans="1:12" ht="92.25" customHeight="1">
      <c r="A32" s="618" t="s">
        <v>210</v>
      </c>
      <c r="B32" s="619" t="s">
        <v>211</v>
      </c>
      <c r="C32" s="619" t="s">
        <v>212</v>
      </c>
      <c r="D32" s="618" t="s">
        <v>171</v>
      </c>
      <c r="E32" s="619" t="s">
        <v>738</v>
      </c>
      <c r="F32" s="619" t="s">
        <v>23</v>
      </c>
      <c r="G32" s="608" t="s">
        <v>1082</v>
      </c>
      <c r="H32" s="643" t="s">
        <v>244</v>
      </c>
      <c r="I32" s="640">
        <v>0</v>
      </c>
      <c r="J32" s="640">
        <v>0</v>
      </c>
      <c r="K32" s="643" t="s">
        <v>1076</v>
      </c>
      <c r="L32" s="641" t="s">
        <v>181</v>
      </c>
    </row>
    <row r="33" spans="1:12" ht="75.75" customHeight="1">
      <c r="A33" s="618" t="s">
        <v>213</v>
      </c>
      <c r="B33" s="619" t="s">
        <v>214</v>
      </c>
      <c r="C33" s="619" t="s">
        <v>215</v>
      </c>
      <c r="D33" s="618" t="s">
        <v>171</v>
      </c>
      <c r="E33" s="619" t="s">
        <v>738</v>
      </c>
      <c r="F33" s="619"/>
      <c r="G33" s="608" t="s">
        <v>30</v>
      </c>
      <c r="H33" s="643" t="s">
        <v>1077</v>
      </c>
      <c r="I33" s="640">
        <v>0</v>
      </c>
      <c r="J33" s="640">
        <v>0</v>
      </c>
      <c r="K33" s="643" t="s">
        <v>245</v>
      </c>
      <c r="L33" s="641" t="s">
        <v>181</v>
      </c>
    </row>
    <row r="34" spans="1:12" ht="149.5">
      <c r="A34" s="618" t="s">
        <v>216</v>
      </c>
      <c r="B34" s="619" t="s">
        <v>217</v>
      </c>
      <c r="C34" s="619" t="s">
        <v>218</v>
      </c>
      <c r="D34" s="618" t="s">
        <v>40</v>
      </c>
      <c r="E34" s="619" t="s">
        <v>738</v>
      </c>
      <c r="F34" s="619"/>
      <c r="G34" s="608" t="s">
        <v>30</v>
      </c>
      <c r="H34" s="639"/>
      <c r="I34" s="640"/>
      <c r="J34" s="640"/>
      <c r="K34" s="643"/>
      <c r="L34" s="641" t="s">
        <v>219</v>
      </c>
    </row>
    <row r="35" spans="1:12">
      <c r="A35" s="648"/>
      <c r="B35" s="649"/>
      <c r="C35" s="649"/>
      <c r="D35" s="648"/>
      <c r="E35" s="649"/>
      <c r="F35" s="649"/>
      <c r="G35" s="650"/>
      <c r="H35" s="651"/>
      <c r="I35" s="652">
        <f>SUM(I25:I34)</f>
        <v>107.65</v>
      </c>
      <c r="J35" s="652">
        <f>SUM(J25:J34)</f>
        <v>107.65</v>
      </c>
      <c r="K35" s="653"/>
      <c r="L35" s="654"/>
    </row>
    <row r="36" spans="1:12">
      <c r="A36" s="655" t="s">
        <v>220</v>
      </c>
      <c r="B36" s="656" t="s">
        <v>221</v>
      </c>
      <c r="C36" s="656"/>
      <c r="D36" s="656"/>
      <c r="E36" s="656"/>
      <c r="F36" s="656"/>
      <c r="G36" s="656"/>
      <c r="H36" s="657"/>
      <c r="I36" s="658"/>
      <c r="J36" s="658"/>
      <c r="K36" s="657"/>
      <c r="L36" s="659"/>
    </row>
    <row r="37" spans="1:12" ht="168" customHeight="1">
      <c r="A37" s="618" t="s">
        <v>222</v>
      </c>
      <c r="B37" s="619" t="s">
        <v>223</v>
      </c>
      <c r="C37" s="619" t="s">
        <v>224</v>
      </c>
      <c r="D37" s="618" t="s">
        <v>40</v>
      </c>
      <c r="E37" s="619" t="s">
        <v>738</v>
      </c>
      <c r="F37" s="619"/>
      <c r="G37" s="608" t="s">
        <v>1035</v>
      </c>
      <c r="H37" s="639" t="s">
        <v>1027</v>
      </c>
      <c r="I37" s="640" t="s">
        <v>705</v>
      </c>
      <c r="J37" s="640" t="s">
        <v>705</v>
      </c>
      <c r="K37" s="645" t="s">
        <v>991</v>
      </c>
      <c r="L37" s="641" t="s">
        <v>168</v>
      </c>
    </row>
    <row r="38" spans="1:12" ht="87" customHeight="1">
      <c r="A38" s="618" t="s">
        <v>226</v>
      </c>
      <c r="B38" s="619" t="s">
        <v>227</v>
      </c>
      <c r="C38" s="619" t="s">
        <v>228</v>
      </c>
      <c r="D38" s="618" t="s">
        <v>40</v>
      </c>
      <c r="E38" s="619" t="s">
        <v>225</v>
      </c>
      <c r="F38" s="619"/>
      <c r="G38" s="608" t="s">
        <v>1082</v>
      </c>
      <c r="H38" s="639" t="s">
        <v>992</v>
      </c>
      <c r="I38" s="640">
        <v>0</v>
      </c>
      <c r="J38" s="640">
        <v>0</v>
      </c>
      <c r="K38" s="633" t="s">
        <v>1162</v>
      </c>
      <c r="L38" s="641" t="s">
        <v>168</v>
      </c>
    </row>
    <row r="39" spans="1:12" ht="71.25" customHeight="1">
      <c r="A39" s="618" t="s">
        <v>229</v>
      </c>
      <c r="B39" s="619" t="s">
        <v>230</v>
      </c>
      <c r="C39" s="619" t="s">
        <v>231</v>
      </c>
      <c r="D39" s="618" t="s">
        <v>40</v>
      </c>
      <c r="E39" s="619" t="s">
        <v>225</v>
      </c>
      <c r="F39" s="619"/>
      <c r="G39" s="608" t="s">
        <v>1082</v>
      </c>
      <c r="H39" s="642" t="s">
        <v>706</v>
      </c>
      <c r="I39" s="640">
        <v>0</v>
      </c>
      <c r="J39" s="640">
        <v>0</v>
      </c>
      <c r="K39" s="633" t="s">
        <v>1163</v>
      </c>
      <c r="L39" s="641" t="s">
        <v>168</v>
      </c>
    </row>
    <row r="40" spans="1:12" ht="93.75" customHeight="1">
      <c r="A40" s="618" t="s">
        <v>232</v>
      </c>
      <c r="B40" s="619" t="s">
        <v>233</v>
      </c>
      <c r="C40" s="619" t="s">
        <v>234</v>
      </c>
      <c r="D40" s="618" t="s">
        <v>40</v>
      </c>
      <c r="E40" s="619" t="s">
        <v>225</v>
      </c>
      <c r="F40" s="619"/>
      <c r="G40" s="608" t="s">
        <v>1082</v>
      </c>
      <c r="H40" s="639" t="s">
        <v>1000</v>
      </c>
      <c r="I40" s="640">
        <v>0</v>
      </c>
      <c r="J40" s="640">
        <v>0</v>
      </c>
      <c r="K40" s="633" t="s">
        <v>1164</v>
      </c>
      <c r="L40" s="641" t="s">
        <v>168</v>
      </c>
    </row>
    <row r="41" spans="1:12" hidden="1">
      <c r="A41" s="58"/>
      <c r="B41" s="55"/>
      <c r="C41" s="55"/>
      <c r="D41" s="58"/>
      <c r="E41" s="55"/>
      <c r="F41" s="55"/>
      <c r="G41" s="27"/>
      <c r="H41" s="208"/>
      <c r="I41" s="210">
        <f>I35+I16</f>
        <v>675.84</v>
      </c>
      <c r="J41" s="210">
        <f>J35+J16</f>
        <v>675.84</v>
      </c>
      <c r="K41" s="69"/>
      <c r="L41" s="70"/>
    </row>
    <row r="42" spans="1:12" s="493" customFormat="1" hidden="1">
      <c r="A42" s="366"/>
      <c r="B42" s="367"/>
      <c r="C42" s="367"/>
      <c r="D42" s="366"/>
      <c r="E42" s="367"/>
      <c r="F42" s="367"/>
      <c r="G42" s="27"/>
      <c r="H42" s="208"/>
      <c r="I42" s="210"/>
      <c r="J42" s="210"/>
      <c r="K42" s="69"/>
      <c r="L42" s="70"/>
    </row>
    <row r="43" spans="1:12" s="493" customFormat="1" hidden="1">
      <c r="A43" s="366"/>
      <c r="B43" s="367"/>
      <c r="C43" s="367"/>
      <c r="D43" s="366"/>
      <c r="E43" s="367"/>
      <c r="F43" s="367"/>
      <c r="G43" s="27"/>
      <c r="H43" s="208"/>
      <c r="I43" s="210"/>
      <c r="J43" s="210"/>
      <c r="K43" s="69"/>
      <c r="L43" s="70"/>
    </row>
    <row r="44" spans="1:12" s="493" customFormat="1" hidden="1">
      <c r="A44" s="366"/>
      <c r="B44" s="367"/>
      <c r="C44" s="367"/>
      <c r="D44" s="366"/>
      <c r="E44" s="367"/>
      <c r="F44" s="367"/>
      <c r="G44" s="27"/>
      <c r="H44" s="208"/>
      <c r="I44" s="210"/>
      <c r="J44" s="210"/>
      <c r="K44" s="69"/>
      <c r="L44" s="70"/>
    </row>
    <row r="45" spans="1:12" s="493" customFormat="1" ht="1.5" hidden="1" customHeight="1">
      <c r="A45" s="366"/>
      <c r="B45" s="367"/>
      <c r="C45" s="367"/>
      <c r="D45" s="366"/>
      <c r="E45" s="367"/>
      <c r="F45" s="367"/>
      <c r="G45" s="27"/>
      <c r="H45" s="208"/>
      <c r="I45" s="210"/>
      <c r="J45" s="210"/>
      <c r="K45" s="69"/>
      <c r="L45" s="70"/>
    </row>
    <row r="46" spans="1:12" hidden="1">
      <c r="A46" s="77"/>
      <c r="B46" s="78"/>
      <c r="C46" s="76"/>
      <c r="D46" s="82"/>
      <c r="E46" s="82"/>
      <c r="F46" s="82"/>
      <c r="G46" s="82"/>
      <c r="H46" s="212"/>
      <c r="I46" s="209">
        <f>+SUM(I16,I35,I41)</f>
        <v>1351.68</v>
      </c>
      <c r="J46" s="209">
        <f>+SUM(J16,J35,J41)</f>
        <v>1351.68</v>
      </c>
      <c r="K46" s="82"/>
      <c r="L46" s="82"/>
    </row>
    <row r="47" spans="1:12" hidden="1">
      <c r="A47" s="74"/>
      <c r="B47" s="78"/>
      <c r="C47" s="76"/>
      <c r="D47" s="82"/>
      <c r="E47" s="82"/>
      <c r="F47" s="82"/>
      <c r="G47" s="82"/>
      <c r="H47" s="82"/>
      <c r="I47" s="82"/>
      <c r="J47" s="82"/>
      <c r="K47" s="82"/>
      <c r="L47" s="82"/>
    </row>
    <row r="48" spans="1:12" hidden="1">
      <c r="A48" s="74"/>
      <c r="B48" s="78"/>
      <c r="C48" s="76"/>
      <c r="D48" s="76"/>
      <c r="E48" s="76"/>
      <c r="F48" s="76"/>
      <c r="G48" s="76"/>
      <c r="H48" s="76"/>
      <c r="I48" s="76"/>
      <c r="J48" s="76"/>
      <c r="K48" s="76"/>
      <c r="L48" s="76"/>
    </row>
    <row r="49" spans="1:12" hidden="1">
      <c r="A49" s="74"/>
      <c r="B49" s="78"/>
      <c r="C49" s="76"/>
      <c r="D49" s="76"/>
      <c r="E49" s="76"/>
      <c r="F49" s="76"/>
      <c r="G49" s="76"/>
      <c r="H49" s="76"/>
      <c r="I49" s="76"/>
      <c r="J49" s="76"/>
      <c r="K49" s="76"/>
      <c r="L49" s="76"/>
    </row>
    <row r="50" spans="1:12" hidden="1">
      <c r="A50" s="74"/>
      <c r="B50" s="79"/>
      <c r="C50" s="79"/>
      <c r="D50" s="79"/>
      <c r="E50" s="79"/>
      <c r="F50" s="71"/>
      <c r="G50" s="71"/>
      <c r="H50" s="72"/>
      <c r="I50" s="72"/>
      <c r="J50" s="72"/>
      <c r="K50" s="72"/>
      <c r="L50" s="72"/>
    </row>
    <row r="51" spans="1:12" hidden="1">
      <c r="B51" s="80"/>
      <c r="C51" s="80"/>
      <c r="D51" s="80"/>
      <c r="E51" s="80"/>
      <c r="F51" s="80"/>
      <c r="G51" s="80"/>
      <c r="H51" s="81"/>
      <c r="I51" s="81"/>
      <c r="J51" s="81"/>
      <c r="K51" s="81"/>
      <c r="L51" s="81"/>
    </row>
    <row r="52" spans="1:12" hidden="1">
      <c r="B52" s="73"/>
      <c r="C52" s="73"/>
      <c r="D52" s="73"/>
      <c r="E52" s="73"/>
      <c r="F52" s="73"/>
      <c r="G52" s="73"/>
      <c r="H52" s="73"/>
      <c r="I52" s="73"/>
      <c r="J52" s="73"/>
      <c r="K52" s="73"/>
      <c r="L52" s="73"/>
    </row>
    <row r="53" spans="1:12" hidden="1">
      <c r="B53" s="73"/>
      <c r="C53" s="73"/>
      <c r="D53" s="73"/>
      <c r="E53" s="73"/>
      <c r="F53" s="73"/>
      <c r="G53" s="73"/>
      <c r="H53" s="73"/>
      <c r="I53" s="73"/>
      <c r="J53" s="73"/>
      <c r="K53" s="73"/>
      <c r="L53" s="73"/>
    </row>
    <row r="54" spans="1:12" hidden="1">
      <c r="B54" s="73"/>
      <c r="C54" s="73"/>
      <c r="D54" s="73"/>
      <c r="E54" s="73"/>
      <c r="F54" s="73"/>
      <c r="G54" s="73"/>
      <c r="H54" s="73"/>
      <c r="I54" s="73"/>
      <c r="J54" s="73"/>
      <c r="K54" s="73"/>
      <c r="L54" s="73"/>
    </row>
    <row r="55" spans="1:12" hidden="1">
      <c r="B55" s="73"/>
      <c r="C55" s="73"/>
      <c r="D55" s="73"/>
      <c r="E55" s="73"/>
      <c r="F55" s="73"/>
      <c r="G55" s="73"/>
      <c r="H55" s="73"/>
      <c r="I55" s="73"/>
      <c r="J55" s="73"/>
      <c r="K55" s="73"/>
      <c r="L55" s="73"/>
    </row>
    <row r="56" spans="1:12" hidden="1">
      <c r="B56" s="75"/>
      <c r="C56" s="75"/>
      <c r="D56" s="73"/>
      <c r="E56" s="73"/>
      <c r="F56" s="73"/>
      <c r="G56" s="73"/>
      <c r="H56" s="73"/>
      <c r="I56" s="73"/>
      <c r="J56" s="73"/>
      <c r="K56" s="73"/>
      <c r="L56" s="73"/>
    </row>
    <row r="57" spans="1:12" hidden="1">
      <c r="B57" s="75"/>
      <c r="C57" s="75"/>
      <c r="D57" s="73"/>
      <c r="E57" s="73"/>
      <c r="F57" s="73"/>
      <c r="G57" s="73"/>
      <c r="H57" s="73"/>
      <c r="I57" s="73"/>
      <c r="J57" s="73"/>
      <c r="K57" s="73"/>
      <c r="L57" s="73"/>
    </row>
    <row r="58" spans="1:12" hidden="1">
      <c r="B58" s="75"/>
      <c r="C58" s="75"/>
      <c r="D58" s="73"/>
      <c r="E58" s="73"/>
      <c r="F58" s="73"/>
      <c r="G58" s="73"/>
      <c r="H58" s="73"/>
      <c r="I58" s="73"/>
      <c r="J58" s="73"/>
      <c r="K58" s="73"/>
      <c r="L58" s="73"/>
    </row>
    <row r="59" spans="1:12" hidden="1">
      <c r="B59" s="75"/>
      <c r="C59" s="75"/>
      <c r="D59" s="73"/>
      <c r="E59" s="73"/>
      <c r="F59" s="73"/>
      <c r="G59" s="73"/>
      <c r="H59" s="73"/>
      <c r="I59" s="73"/>
      <c r="J59" s="73"/>
      <c r="K59" s="73"/>
      <c r="L59" s="73"/>
    </row>
  </sheetData>
  <mergeCells count="9">
    <mergeCell ref="I2:J2"/>
    <mergeCell ref="K2:K3"/>
    <mergeCell ref="L2:L3"/>
    <mergeCell ref="H2:H3"/>
    <mergeCell ref="A2:A3"/>
    <mergeCell ref="B2:B3"/>
    <mergeCell ref="C2:C3"/>
    <mergeCell ref="D2:D3"/>
    <mergeCell ref="E2:F2"/>
  </mergeCells>
  <pageMargins left="0.25" right="0.25" top="0.75" bottom="0.75" header="0.3" footer="0.3"/>
  <pageSetup paperSize="9" scale="70"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showWhiteSpace="0" view="pageLayout" zoomScale="70" zoomScaleNormal="100" zoomScaleSheetLayoutView="100" zoomScalePageLayoutView="70" workbookViewId="0">
      <selection activeCell="E10" sqref="E10"/>
    </sheetView>
  </sheetViews>
  <sheetFormatPr defaultRowHeight="14.5"/>
  <cols>
    <col min="2" max="2" width="9.7265625" customWidth="1"/>
    <col min="3" max="3" width="22.1796875" customWidth="1"/>
    <col min="5" max="5" width="19.26953125" bestFit="1" customWidth="1"/>
    <col min="6" max="6" width="10.7265625" customWidth="1"/>
    <col min="7" max="7" width="10.26953125" customWidth="1"/>
    <col min="8" max="8" width="15.26953125" customWidth="1"/>
    <col min="9" max="10" width="0" hidden="1" customWidth="1"/>
    <col min="11" max="11" width="25.54296875" customWidth="1"/>
  </cols>
  <sheetData>
    <row r="1" spans="1:12" s="517" customFormat="1" ht="15.5">
      <c r="A1" s="515" t="s">
        <v>246</v>
      </c>
      <c r="B1" s="516"/>
      <c r="C1" s="516"/>
      <c r="D1" s="516"/>
      <c r="E1" s="516"/>
      <c r="H1" s="518" t="s">
        <v>945</v>
      </c>
      <c r="I1" s="519">
        <v>2015</v>
      </c>
      <c r="J1" s="520"/>
      <c r="K1" s="521"/>
      <c r="L1" s="520"/>
    </row>
    <row r="2" spans="1:12" ht="47.25" customHeight="1">
      <c r="A2" s="727" t="s">
        <v>1</v>
      </c>
      <c r="B2" s="727" t="s">
        <v>2</v>
      </c>
      <c r="C2" s="727" t="s">
        <v>247</v>
      </c>
      <c r="D2" s="729" t="s">
        <v>79</v>
      </c>
      <c r="E2" s="727" t="s">
        <v>4</v>
      </c>
      <c r="F2" s="729"/>
      <c r="G2" s="729" t="s">
        <v>5</v>
      </c>
      <c r="H2" s="728" t="s">
        <v>6</v>
      </c>
      <c r="I2" s="728" t="s">
        <v>7</v>
      </c>
      <c r="J2" s="728"/>
      <c r="K2" s="728" t="s">
        <v>8</v>
      </c>
      <c r="L2" s="728" t="s">
        <v>9</v>
      </c>
    </row>
    <row r="3" spans="1:12" ht="30">
      <c r="A3" s="727"/>
      <c r="B3" s="727"/>
      <c r="C3" s="727"/>
      <c r="D3" s="729"/>
      <c r="E3" s="164" t="s">
        <v>10</v>
      </c>
      <c r="F3" s="164" t="s">
        <v>11</v>
      </c>
      <c r="G3" s="729"/>
      <c r="H3" s="728"/>
      <c r="I3" s="162" t="s">
        <v>12</v>
      </c>
      <c r="J3" s="162" t="s">
        <v>13</v>
      </c>
      <c r="K3" s="728"/>
      <c r="L3" s="728"/>
    </row>
    <row r="4" spans="1:12">
      <c r="A4" s="165">
        <v>1</v>
      </c>
      <c r="B4" s="165">
        <v>2</v>
      </c>
      <c r="C4" s="28" t="s">
        <v>14</v>
      </c>
      <c r="D4" s="165">
        <v>4</v>
      </c>
      <c r="E4" s="165">
        <v>5</v>
      </c>
      <c r="F4" s="165">
        <v>6</v>
      </c>
      <c r="G4" s="165">
        <v>7</v>
      </c>
      <c r="H4" s="4">
        <v>8</v>
      </c>
      <c r="I4" s="4">
        <v>9</v>
      </c>
      <c r="J4" s="4">
        <v>10</v>
      </c>
      <c r="K4" s="4">
        <v>9</v>
      </c>
      <c r="L4" s="4">
        <v>10</v>
      </c>
    </row>
    <row r="5" spans="1:12">
      <c r="A5" s="92" t="s">
        <v>274</v>
      </c>
      <c r="B5" s="93" t="s">
        <v>275</v>
      </c>
      <c r="C5" s="94"/>
      <c r="D5" s="95"/>
      <c r="E5" s="96"/>
      <c r="F5" s="96"/>
      <c r="G5" s="96"/>
      <c r="H5" s="97"/>
      <c r="I5" s="97"/>
      <c r="J5" s="97"/>
      <c r="K5" s="97"/>
      <c r="L5" s="97"/>
    </row>
    <row r="6" spans="1:12">
      <c r="A6" s="98" t="s">
        <v>276</v>
      </c>
      <c r="B6" s="591" t="s">
        <v>277</v>
      </c>
      <c r="C6" s="99"/>
      <c r="D6" s="98"/>
      <c r="E6" s="100"/>
      <c r="F6" s="101"/>
      <c r="G6" s="100"/>
      <c r="H6" s="102"/>
      <c r="I6" s="102"/>
      <c r="J6" s="102"/>
      <c r="K6" s="103"/>
      <c r="L6" s="103"/>
    </row>
    <row r="7" spans="1:12" ht="130">
      <c r="A7" s="104" t="s">
        <v>278</v>
      </c>
      <c r="B7" s="105" t="s">
        <v>279</v>
      </c>
      <c r="C7" s="105" t="s">
        <v>794</v>
      </c>
      <c r="D7" s="104" t="s">
        <v>40</v>
      </c>
      <c r="E7" s="105" t="s">
        <v>66</v>
      </c>
      <c r="F7" s="105" t="s">
        <v>280</v>
      </c>
      <c r="G7" s="494" t="s">
        <v>30</v>
      </c>
      <c r="H7" s="107" t="s">
        <v>281</v>
      </c>
      <c r="I7" s="108">
        <v>330</v>
      </c>
      <c r="J7" s="108">
        <v>0</v>
      </c>
      <c r="K7" s="581" t="s">
        <v>1121</v>
      </c>
      <c r="L7" s="107" t="s">
        <v>282</v>
      </c>
    </row>
    <row r="8" spans="1:12" ht="112.5" customHeight="1">
      <c r="A8" s="104" t="s">
        <v>283</v>
      </c>
      <c r="B8" s="105" t="s">
        <v>284</v>
      </c>
      <c r="C8" s="105" t="s">
        <v>795</v>
      </c>
      <c r="D8" s="104" t="s">
        <v>40</v>
      </c>
      <c r="E8" s="105" t="s">
        <v>66</v>
      </c>
      <c r="F8" s="105"/>
      <c r="G8" s="106" t="s">
        <v>1035</v>
      </c>
      <c r="H8" s="109" t="s">
        <v>285</v>
      </c>
      <c r="I8" s="108">
        <v>221.8</v>
      </c>
      <c r="J8" s="110">
        <v>0</v>
      </c>
      <c r="K8" s="109" t="s">
        <v>286</v>
      </c>
      <c r="L8" s="107" t="s">
        <v>282</v>
      </c>
    </row>
    <row r="9" spans="1:12" ht="387" customHeight="1">
      <c r="A9" s="104" t="s">
        <v>287</v>
      </c>
      <c r="B9" s="112" t="s">
        <v>796</v>
      </c>
      <c r="C9" s="161" t="s">
        <v>797</v>
      </c>
      <c r="D9" s="104" t="s">
        <v>40</v>
      </c>
      <c r="E9" s="105" t="s">
        <v>66</v>
      </c>
      <c r="F9" s="111" t="s">
        <v>798</v>
      </c>
      <c r="G9" s="106" t="s">
        <v>1035</v>
      </c>
      <c r="H9" s="112" t="s">
        <v>288</v>
      </c>
      <c r="I9" s="110">
        <v>65</v>
      </c>
      <c r="J9" s="110">
        <v>3</v>
      </c>
      <c r="K9" s="105" t="s">
        <v>1089</v>
      </c>
      <c r="L9" s="107" t="s">
        <v>282</v>
      </c>
    </row>
    <row r="10" spans="1:12" ht="165.65" customHeight="1">
      <c r="A10" s="104" t="s">
        <v>289</v>
      </c>
      <c r="B10" s="105" t="s">
        <v>290</v>
      </c>
      <c r="C10" s="105" t="s">
        <v>1090</v>
      </c>
      <c r="D10" s="104" t="s">
        <v>40</v>
      </c>
      <c r="E10" s="105" t="s">
        <v>66</v>
      </c>
      <c r="F10" s="105"/>
      <c r="G10" s="106" t="s">
        <v>1035</v>
      </c>
      <c r="H10" s="113" t="s">
        <v>291</v>
      </c>
      <c r="I10" s="114">
        <v>18.8</v>
      </c>
      <c r="J10" s="110">
        <v>0</v>
      </c>
      <c r="K10" s="113" t="s">
        <v>292</v>
      </c>
      <c r="L10" s="107" t="s">
        <v>282</v>
      </c>
    </row>
    <row r="11" spans="1:12" ht="80">
      <c r="A11" s="104" t="s">
        <v>293</v>
      </c>
      <c r="B11" s="105" t="s">
        <v>294</v>
      </c>
      <c r="C11" s="105" t="s">
        <v>1091</v>
      </c>
      <c r="D11" s="104" t="s">
        <v>40</v>
      </c>
      <c r="E11" s="105" t="s">
        <v>66</v>
      </c>
      <c r="F11" s="105" t="s">
        <v>799</v>
      </c>
      <c r="G11" s="106" t="s">
        <v>1035</v>
      </c>
      <c r="H11" s="115" t="s">
        <v>295</v>
      </c>
      <c r="I11" s="114">
        <v>27.7</v>
      </c>
      <c r="J11" s="110">
        <v>0</v>
      </c>
      <c r="K11" s="112" t="s">
        <v>296</v>
      </c>
      <c r="L11" s="107" t="s">
        <v>282</v>
      </c>
    </row>
    <row r="12" spans="1:12" s="663" customFormat="1" ht="15" thickBot="1">
      <c r="A12" s="662"/>
      <c r="B12" s="116"/>
      <c r="C12" s="116"/>
      <c r="D12" s="587"/>
      <c r="E12" s="116"/>
      <c r="F12" s="116"/>
      <c r="G12" s="116"/>
      <c r="H12" s="117"/>
      <c r="I12" s="588"/>
      <c r="J12" s="589"/>
      <c r="K12" s="117"/>
      <c r="L12" s="117"/>
    </row>
    <row r="13" spans="1:12">
      <c r="A13" s="602" t="s">
        <v>1078</v>
      </c>
      <c r="B13" s="119" t="s">
        <v>297</v>
      </c>
      <c r="C13" s="119"/>
      <c r="D13" s="118"/>
      <c r="E13" s="101"/>
      <c r="F13" s="101"/>
      <c r="G13" s="120"/>
      <c r="H13" s="121"/>
      <c r="I13" s="122"/>
      <c r="J13" s="122"/>
      <c r="K13" s="121"/>
      <c r="L13" s="123"/>
    </row>
    <row r="14" spans="1:12" ht="100">
      <c r="A14" s="104" t="s">
        <v>298</v>
      </c>
      <c r="B14" s="105" t="s">
        <v>299</v>
      </c>
      <c r="C14" s="105" t="s">
        <v>800</v>
      </c>
      <c r="D14" s="104" t="s">
        <v>40</v>
      </c>
      <c r="E14" s="105" t="s">
        <v>66</v>
      </c>
      <c r="F14" s="104"/>
      <c r="G14" s="106" t="s">
        <v>1082</v>
      </c>
      <c r="H14" s="109" t="s">
        <v>300</v>
      </c>
      <c r="I14" s="110">
        <v>0</v>
      </c>
      <c r="J14" s="110">
        <v>0</v>
      </c>
      <c r="K14" s="581" t="s">
        <v>1122</v>
      </c>
      <c r="L14" s="107" t="s">
        <v>282</v>
      </c>
    </row>
    <row r="15" spans="1:12" ht="120" customHeight="1">
      <c r="A15" s="104" t="s">
        <v>301</v>
      </c>
      <c r="B15" s="105" t="s">
        <v>302</v>
      </c>
      <c r="C15" s="105" t="s">
        <v>801</v>
      </c>
      <c r="D15" s="104" t="s">
        <v>40</v>
      </c>
      <c r="E15" s="105" t="s">
        <v>66</v>
      </c>
      <c r="F15" s="124"/>
      <c r="G15" s="106" t="s">
        <v>1082</v>
      </c>
      <c r="H15" s="109" t="s">
        <v>300</v>
      </c>
      <c r="I15" s="110">
        <v>0</v>
      </c>
      <c r="J15" s="110">
        <v>0</v>
      </c>
      <c r="K15" s="581" t="s">
        <v>1123</v>
      </c>
      <c r="L15" s="107" t="s">
        <v>282</v>
      </c>
    </row>
    <row r="16" spans="1:12" ht="91.5" customHeight="1">
      <c r="A16" s="104" t="s">
        <v>303</v>
      </c>
      <c r="B16" s="105" t="s">
        <v>304</v>
      </c>
      <c r="C16" s="105" t="s">
        <v>802</v>
      </c>
      <c r="D16" s="104" t="s">
        <v>40</v>
      </c>
      <c r="E16" s="105" t="s">
        <v>66</v>
      </c>
      <c r="F16" s="105"/>
      <c r="G16" s="106" t="s">
        <v>1082</v>
      </c>
      <c r="H16" s="109" t="s">
        <v>300</v>
      </c>
      <c r="I16" s="110">
        <v>0</v>
      </c>
      <c r="J16" s="110">
        <v>0</v>
      </c>
      <c r="K16" s="581" t="s">
        <v>1124</v>
      </c>
      <c r="L16" s="107" t="s">
        <v>282</v>
      </c>
    </row>
    <row r="17" spans="1:12" ht="113.25" customHeight="1">
      <c r="A17" s="104" t="s">
        <v>305</v>
      </c>
      <c r="B17" s="105" t="s">
        <v>306</v>
      </c>
      <c r="C17" s="105" t="s">
        <v>803</v>
      </c>
      <c r="D17" s="104" t="s">
        <v>40</v>
      </c>
      <c r="E17" s="105" t="s">
        <v>66</v>
      </c>
      <c r="F17" s="104"/>
      <c r="G17" s="106" t="s">
        <v>1082</v>
      </c>
      <c r="H17" s="109" t="s">
        <v>300</v>
      </c>
      <c r="I17" s="110">
        <v>0</v>
      </c>
      <c r="J17" s="110">
        <v>0</v>
      </c>
      <c r="K17" s="581" t="s">
        <v>1125</v>
      </c>
      <c r="L17" s="107" t="s">
        <v>282</v>
      </c>
    </row>
    <row r="18" spans="1:12" ht="350">
      <c r="A18" s="104" t="s">
        <v>307</v>
      </c>
      <c r="B18" s="105" t="s">
        <v>308</v>
      </c>
      <c r="C18" s="105" t="s">
        <v>804</v>
      </c>
      <c r="D18" s="104" t="s">
        <v>40</v>
      </c>
      <c r="E18" s="105" t="s">
        <v>66</v>
      </c>
      <c r="F18" s="105"/>
      <c r="G18" s="106" t="s">
        <v>1035</v>
      </c>
      <c r="H18" s="109" t="s">
        <v>1041</v>
      </c>
      <c r="I18" s="114">
        <v>0</v>
      </c>
      <c r="J18" s="114">
        <v>0</v>
      </c>
      <c r="K18" s="109" t="s">
        <v>1040</v>
      </c>
      <c r="L18" s="107" t="s">
        <v>282</v>
      </c>
    </row>
    <row r="19" spans="1:12" ht="210">
      <c r="A19" s="104" t="s">
        <v>309</v>
      </c>
      <c r="B19" s="105" t="s">
        <v>310</v>
      </c>
      <c r="C19" s="105" t="s">
        <v>805</v>
      </c>
      <c r="D19" s="104" t="s">
        <v>40</v>
      </c>
      <c r="E19" s="105" t="s">
        <v>66</v>
      </c>
      <c r="F19" s="105"/>
      <c r="G19" s="106" t="s">
        <v>1035</v>
      </c>
      <c r="H19" s="109" t="s">
        <v>311</v>
      </c>
      <c r="I19" s="110">
        <v>4298.8</v>
      </c>
      <c r="J19" s="110">
        <v>778.2</v>
      </c>
      <c r="K19" s="109" t="s">
        <v>1042</v>
      </c>
      <c r="L19" s="107" t="s">
        <v>282</v>
      </c>
    </row>
    <row r="20" spans="1:12" ht="357" customHeight="1">
      <c r="A20" s="104" t="s">
        <v>312</v>
      </c>
      <c r="B20" s="105" t="s">
        <v>313</v>
      </c>
      <c r="C20" s="105" t="s">
        <v>806</v>
      </c>
      <c r="D20" s="104" t="s">
        <v>166</v>
      </c>
      <c r="E20" s="105" t="s">
        <v>66</v>
      </c>
      <c r="F20" s="104"/>
      <c r="G20" s="106" t="s">
        <v>1035</v>
      </c>
      <c r="H20" s="131" t="s">
        <v>1105</v>
      </c>
      <c r="I20" s="672">
        <v>1184.0999999999999</v>
      </c>
      <c r="J20" s="110">
        <v>0</v>
      </c>
      <c r="K20" s="109" t="s">
        <v>1106</v>
      </c>
      <c r="L20" s="107" t="s">
        <v>282</v>
      </c>
    </row>
    <row r="21" spans="1:12">
      <c r="A21" s="175"/>
      <c r="B21" s="175"/>
      <c r="C21" s="175"/>
      <c r="D21" s="175"/>
      <c r="E21" s="175"/>
      <c r="F21" s="175"/>
      <c r="G21" s="175"/>
      <c r="H21" s="213"/>
      <c r="I21" s="214" t="e">
        <f>SUM(I12,#REF!)</f>
        <v>#REF!</v>
      </c>
      <c r="J21" s="214" t="e">
        <f>SUM(J12,#REF!)</f>
        <v>#REF!</v>
      </c>
      <c r="K21" s="175"/>
      <c r="L21" s="175"/>
    </row>
    <row r="22" spans="1:12">
      <c r="A22" s="175"/>
      <c r="B22" s="175"/>
      <c r="C22" s="175"/>
      <c r="D22" s="175"/>
      <c r="E22" s="175"/>
      <c r="F22" s="175"/>
      <c r="G22" s="175"/>
      <c r="H22" s="175"/>
      <c r="I22" s="175"/>
      <c r="J22" s="175"/>
      <c r="K22" s="175"/>
      <c r="L22" s="175"/>
    </row>
    <row r="23" spans="1:12">
      <c r="A23" s="175"/>
      <c r="B23" s="175"/>
      <c r="C23" s="175"/>
      <c r="D23" s="175"/>
      <c r="E23" s="175"/>
      <c r="F23" s="175"/>
      <c r="G23" s="175"/>
      <c r="H23" s="175"/>
      <c r="I23" s="175"/>
      <c r="J23" s="175"/>
      <c r="K23" s="175"/>
      <c r="L23" s="175"/>
    </row>
    <row r="24" spans="1:12">
      <c r="A24" s="175"/>
      <c r="B24" s="175"/>
      <c r="C24" s="175"/>
      <c r="D24" s="175"/>
      <c r="E24" s="175"/>
      <c r="F24" s="175"/>
      <c r="G24" s="175"/>
      <c r="H24" s="175"/>
      <c r="I24" s="175"/>
      <c r="J24" s="175"/>
      <c r="K24" s="175"/>
      <c r="L24" s="175"/>
    </row>
    <row r="25" spans="1:12">
      <c r="A25" s="175"/>
      <c r="B25" s="175"/>
      <c r="C25" s="175"/>
      <c r="D25" s="175"/>
      <c r="E25" s="175"/>
      <c r="F25" s="175"/>
      <c r="G25" s="175"/>
      <c r="H25" s="175"/>
      <c r="I25" s="175"/>
      <c r="J25" s="175"/>
      <c r="K25" s="175"/>
      <c r="L25" s="175"/>
    </row>
    <row r="26" spans="1:12">
      <c r="A26" s="175"/>
      <c r="B26" s="175"/>
      <c r="C26" s="175"/>
      <c r="D26" s="175"/>
      <c r="E26" s="175"/>
      <c r="F26" s="175"/>
      <c r="G26" s="175"/>
      <c r="H26" s="175"/>
      <c r="I26" s="175"/>
      <c r="J26" s="175"/>
      <c r="K26" s="175"/>
      <c r="L26" s="175"/>
    </row>
    <row r="27" spans="1:12">
      <c r="A27" s="175"/>
      <c r="B27" s="175"/>
      <c r="C27" s="175"/>
      <c r="D27" s="175"/>
      <c r="E27" s="175"/>
      <c r="F27" s="175"/>
      <c r="G27" s="175"/>
      <c r="H27" s="175"/>
      <c r="I27" s="175"/>
      <c r="J27" s="175"/>
      <c r="K27" s="175"/>
      <c r="L27" s="175"/>
    </row>
    <row r="28" spans="1:12">
      <c r="A28" s="175"/>
      <c r="B28" s="175"/>
      <c r="C28" s="175"/>
      <c r="D28" s="175"/>
      <c r="E28" s="175"/>
      <c r="F28" s="175"/>
      <c r="G28" s="175"/>
      <c r="H28" s="175"/>
      <c r="I28" s="175"/>
      <c r="J28" s="175"/>
      <c r="K28" s="175"/>
      <c r="L28" s="175"/>
    </row>
    <row r="29" spans="1:12">
      <c r="A29" s="175"/>
      <c r="B29" s="175"/>
      <c r="C29" s="175"/>
      <c r="D29" s="175"/>
      <c r="E29" s="175"/>
      <c r="F29" s="175"/>
      <c r="G29" s="175"/>
      <c r="H29" s="175"/>
      <c r="I29" s="175"/>
      <c r="J29" s="175"/>
      <c r="K29" s="175"/>
      <c r="L29" s="175"/>
    </row>
    <row r="30" spans="1:12">
      <c r="A30" s="175"/>
      <c r="B30" s="175"/>
      <c r="C30" s="175"/>
      <c r="D30" s="175"/>
      <c r="E30" s="175"/>
      <c r="F30" s="175"/>
      <c r="G30" s="175"/>
      <c r="H30" s="175"/>
      <c r="I30" s="175"/>
      <c r="J30" s="175"/>
      <c r="K30" s="175"/>
      <c r="L30" s="175"/>
    </row>
    <row r="31" spans="1:12">
      <c r="A31" s="175"/>
      <c r="B31" s="175"/>
      <c r="C31" s="175"/>
      <c r="D31" s="175"/>
      <c r="E31" s="175"/>
      <c r="F31" s="175"/>
      <c r="G31" s="175"/>
      <c r="H31" s="175"/>
      <c r="I31" s="175"/>
      <c r="J31" s="175"/>
      <c r="K31" s="175"/>
      <c r="L31" s="175"/>
    </row>
    <row r="32" spans="1:12">
      <c r="A32" s="175"/>
      <c r="B32" s="175"/>
      <c r="C32" s="175"/>
      <c r="D32" s="175"/>
      <c r="E32" s="175"/>
      <c r="F32" s="175"/>
      <c r="G32" s="175"/>
      <c r="H32" s="175"/>
      <c r="I32" s="175"/>
      <c r="J32" s="175"/>
      <c r="K32" s="175"/>
      <c r="L32" s="175"/>
    </row>
    <row r="33" spans="1:12">
      <c r="A33" s="175"/>
      <c r="B33" s="175"/>
      <c r="C33" s="175"/>
      <c r="D33" s="175"/>
      <c r="E33" s="175"/>
      <c r="F33" s="175"/>
      <c r="G33" s="175"/>
      <c r="H33" s="175"/>
      <c r="I33" s="175"/>
      <c r="J33" s="175"/>
      <c r="K33" s="175"/>
      <c r="L33" s="175"/>
    </row>
    <row r="34" spans="1:12">
      <c r="A34" s="175"/>
      <c r="B34" s="175"/>
      <c r="C34" s="175"/>
      <c r="D34" s="175"/>
      <c r="E34" s="175"/>
      <c r="F34" s="175"/>
      <c r="G34" s="175"/>
      <c r="H34" s="175"/>
      <c r="I34" s="175"/>
      <c r="J34" s="175"/>
      <c r="K34" s="175"/>
      <c r="L34" s="175"/>
    </row>
    <row r="35" spans="1:12">
      <c r="A35" s="175"/>
      <c r="B35" s="175"/>
      <c r="C35" s="175"/>
      <c r="D35" s="175"/>
      <c r="E35" s="175"/>
      <c r="F35" s="175"/>
      <c r="G35" s="175"/>
      <c r="H35" s="175"/>
      <c r="I35" s="175"/>
      <c r="J35" s="175"/>
      <c r="K35" s="175"/>
      <c r="L35" s="175"/>
    </row>
    <row r="36" spans="1:12">
      <c r="A36" s="175"/>
      <c r="B36" s="175"/>
      <c r="C36" s="175"/>
      <c r="D36" s="175"/>
      <c r="E36" s="175"/>
      <c r="F36" s="175"/>
      <c r="G36" s="175"/>
      <c r="H36" s="175"/>
      <c r="I36" s="175"/>
      <c r="J36" s="175"/>
      <c r="K36" s="175"/>
      <c r="L36" s="175"/>
    </row>
    <row r="37" spans="1:12">
      <c r="A37" s="175"/>
      <c r="B37" s="175"/>
      <c r="C37" s="175"/>
      <c r="D37" s="175"/>
      <c r="E37" s="175"/>
      <c r="F37" s="175"/>
      <c r="G37" s="175"/>
      <c r="H37" s="175"/>
      <c r="I37" s="175"/>
      <c r="J37" s="175"/>
      <c r="K37" s="175"/>
      <c r="L37" s="175"/>
    </row>
    <row r="38" spans="1:12">
      <c r="A38" s="175"/>
      <c r="B38" s="175"/>
      <c r="C38" s="175"/>
      <c r="D38" s="175"/>
      <c r="E38" s="175"/>
      <c r="F38" s="175"/>
      <c r="G38" s="175"/>
      <c r="H38" s="175"/>
      <c r="I38" s="175"/>
      <c r="J38" s="175"/>
      <c r="K38" s="175"/>
      <c r="L38" s="175"/>
    </row>
    <row r="39" spans="1:12">
      <c r="A39" s="175"/>
      <c r="B39" s="175"/>
      <c r="C39" s="175"/>
      <c r="D39" s="175"/>
      <c r="E39" s="175"/>
      <c r="F39" s="175"/>
      <c r="G39" s="175"/>
      <c r="H39" s="175"/>
      <c r="I39" s="175"/>
      <c r="J39" s="175"/>
      <c r="K39" s="175"/>
      <c r="L39" s="175"/>
    </row>
    <row r="40" spans="1:12">
      <c r="A40" s="175"/>
      <c r="B40" s="175"/>
      <c r="C40" s="175"/>
      <c r="D40" s="175"/>
      <c r="E40" s="175"/>
      <c r="F40" s="175"/>
      <c r="G40" s="175"/>
      <c r="H40" s="175"/>
      <c r="I40" s="175"/>
      <c r="J40" s="175"/>
      <c r="K40" s="175"/>
      <c r="L40" s="175"/>
    </row>
    <row r="41" spans="1:12">
      <c r="A41" s="175"/>
      <c r="B41" s="175"/>
      <c r="C41" s="175"/>
      <c r="D41" s="175"/>
      <c r="E41" s="175"/>
      <c r="F41" s="175"/>
      <c r="G41" s="175"/>
      <c r="H41" s="175"/>
      <c r="I41" s="175"/>
      <c r="J41" s="175"/>
      <c r="K41" s="175"/>
      <c r="L41" s="175"/>
    </row>
  </sheetData>
  <mergeCells count="10">
    <mergeCell ref="H2:H3"/>
    <mergeCell ref="I2:J2"/>
    <mergeCell ref="K2:K3"/>
    <mergeCell ref="L2:L3"/>
    <mergeCell ref="A2:A3"/>
    <mergeCell ref="B2:B3"/>
    <mergeCell ref="C2:C3"/>
    <mergeCell ref="D2:D3"/>
    <mergeCell ref="E2:F2"/>
    <mergeCell ref="G2:G3"/>
  </mergeCells>
  <pageMargins left="0.25" right="0.25" top="0.75" bottom="0.75" header="0.3" footer="0.3"/>
  <pageSetup paperSize="9"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4"/>
  <sheetViews>
    <sheetView showWhiteSpace="0" view="pageLayout" zoomScale="55" zoomScaleNormal="100" zoomScalePageLayoutView="55" workbookViewId="0"/>
  </sheetViews>
  <sheetFormatPr defaultRowHeight="14.5"/>
  <cols>
    <col min="2" max="2" width="13" customWidth="1"/>
    <col min="3" max="3" width="24" customWidth="1"/>
    <col min="5" max="5" width="15.453125" customWidth="1"/>
    <col min="6" max="6" width="11.1796875" customWidth="1"/>
    <col min="7" max="7" width="10.54296875" customWidth="1"/>
    <col min="8" max="8" width="31.1796875" customWidth="1"/>
    <col min="9" max="9" width="12.1796875" hidden="1" customWidth="1"/>
    <col min="10" max="10" width="10.54296875" hidden="1" customWidth="1"/>
    <col min="11" max="11" width="30.453125" customWidth="1"/>
  </cols>
  <sheetData>
    <row r="1" spans="1:13" s="517" customFormat="1" ht="15.5">
      <c r="A1" s="522" t="s">
        <v>246</v>
      </c>
      <c r="B1" s="523"/>
      <c r="C1" s="523"/>
      <c r="D1" s="523"/>
      <c r="E1" s="523"/>
      <c r="H1" s="518" t="s">
        <v>945</v>
      </c>
      <c r="I1" s="524"/>
      <c r="J1" s="525"/>
      <c r="K1" s="526"/>
      <c r="L1" s="525"/>
      <c r="M1" s="527"/>
    </row>
    <row r="2" spans="1:13" s="528" customFormat="1" ht="48.75" customHeight="1">
      <c r="A2" s="727" t="s">
        <v>1</v>
      </c>
      <c r="B2" s="727" t="s">
        <v>2</v>
      </c>
      <c r="C2" s="727" t="s">
        <v>247</v>
      </c>
      <c r="D2" s="727" t="s">
        <v>79</v>
      </c>
      <c r="E2" s="727" t="s">
        <v>4</v>
      </c>
      <c r="F2" s="727"/>
      <c r="G2" s="727" t="s">
        <v>5</v>
      </c>
      <c r="H2" s="724" t="s">
        <v>6</v>
      </c>
      <c r="I2" s="724" t="s">
        <v>248</v>
      </c>
      <c r="J2" s="724"/>
      <c r="K2" s="724" t="s">
        <v>8</v>
      </c>
      <c r="L2" s="724" t="s">
        <v>9</v>
      </c>
      <c r="M2" s="203"/>
    </row>
    <row r="3" spans="1:13" s="528" customFormat="1" ht="30">
      <c r="A3" s="727"/>
      <c r="B3" s="727"/>
      <c r="C3" s="727"/>
      <c r="D3" s="727"/>
      <c r="E3" s="460" t="s">
        <v>10</v>
      </c>
      <c r="F3" s="460" t="s">
        <v>11</v>
      </c>
      <c r="G3" s="727"/>
      <c r="H3" s="724"/>
      <c r="I3" s="529" t="s">
        <v>12</v>
      </c>
      <c r="J3" s="529" t="s">
        <v>13</v>
      </c>
      <c r="K3" s="724"/>
      <c r="L3" s="724"/>
      <c r="M3" s="203"/>
    </row>
    <row r="4" spans="1:13">
      <c r="A4" s="165">
        <v>1</v>
      </c>
      <c r="B4" s="165">
        <v>2</v>
      </c>
      <c r="C4" s="28" t="s">
        <v>14</v>
      </c>
      <c r="D4" s="165">
        <v>4</v>
      </c>
      <c r="E4" s="165">
        <v>5</v>
      </c>
      <c r="F4" s="165">
        <v>6</v>
      </c>
      <c r="G4" s="165">
        <v>7</v>
      </c>
      <c r="H4" s="4">
        <v>8</v>
      </c>
      <c r="I4" s="4">
        <v>9</v>
      </c>
      <c r="J4" s="4">
        <v>10</v>
      </c>
      <c r="K4" s="4">
        <v>9</v>
      </c>
      <c r="L4" s="4">
        <v>10</v>
      </c>
      <c r="M4" s="175"/>
    </row>
    <row r="5" spans="1:13">
      <c r="A5" s="5" t="s">
        <v>249</v>
      </c>
      <c r="B5" s="10" t="s">
        <v>250</v>
      </c>
      <c r="C5" s="6"/>
      <c r="D5" s="7"/>
      <c r="E5" s="8"/>
      <c r="F5" s="8"/>
      <c r="G5" s="8"/>
      <c r="H5" s="9"/>
      <c r="I5" s="9"/>
      <c r="J5" s="9"/>
      <c r="K5" s="9"/>
      <c r="L5" s="9"/>
      <c r="M5" s="175"/>
    </row>
    <row r="6" spans="1:13">
      <c r="A6" s="24" t="s">
        <v>251</v>
      </c>
      <c r="B6" s="25" t="s">
        <v>252</v>
      </c>
      <c r="C6" s="25"/>
      <c r="D6" s="24"/>
      <c r="E6" s="26"/>
      <c r="F6" s="26"/>
      <c r="G6" s="26"/>
      <c r="H6" s="29"/>
      <c r="I6" s="29"/>
      <c r="J6" s="29"/>
      <c r="K6" s="12"/>
      <c r="L6" s="12"/>
      <c r="M6" s="175"/>
    </row>
    <row r="7" spans="1:13" ht="60">
      <c r="A7" s="13" t="s">
        <v>253</v>
      </c>
      <c r="B7" s="14" t="s">
        <v>254</v>
      </c>
      <c r="C7" s="14" t="s">
        <v>807</v>
      </c>
      <c r="D7" s="13" t="s">
        <v>166</v>
      </c>
      <c r="E7" s="14" t="s">
        <v>66</v>
      </c>
      <c r="F7" s="13"/>
      <c r="G7" s="85" t="s">
        <v>30</v>
      </c>
      <c r="H7" s="495"/>
      <c r="I7" s="492"/>
      <c r="J7" s="492"/>
      <c r="K7" s="490"/>
      <c r="L7" s="83" t="s">
        <v>255</v>
      </c>
      <c r="M7" s="175"/>
    </row>
    <row r="8" spans="1:13" ht="210">
      <c r="A8" s="13" t="s">
        <v>256</v>
      </c>
      <c r="B8" s="14" t="s">
        <v>257</v>
      </c>
      <c r="C8" s="14" t="s">
        <v>808</v>
      </c>
      <c r="D8" s="13" t="s">
        <v>258</v>
      </c>
      <c r="E8" s="14" t="s">
        <v>66</v>
      </c>
      <c r="F8" s="13"/>
      <c r="G8" s="85" t="s">
        <v>1035</v>
      </c>
      <c r="H8" s="17" t="s">
        <v>1043</v>
      </c>
      <c r="I8" s="16">
        <v>1306.5</v>
      </c>
      <c r="J8" s="16">
        <v>810.7</v>
      </c>
      <c r="K8" s="86" t="s">
        <v>995</v>
      </c>
      <c r="L8" s="83" t="s">
        <v>255</v>
      </c>
      <c r="M8" s="175"/>
    </row>
    <row r="9" spans="1:13" ht="70">
      <c r="A9" s="13" t="s">
        <v>259</v>
      </c>
      <c r="B9" s="14" t="s">
        <v>260</v>
      </c>
      <c r="C9" s="14" t="s">
        <v>974</v>
      </c>
      <c r="D9" s="87" t="s">
        <v>166</v>
      </c>
      <c r="E9" s="14" t="s">
        <v>66</v>
      </c>
      <c r="F9" s="13"/>
      <c r="G9" s="85" t="s">
        <v>1035</v>
      </c>
      <c r="H9" s="17" t="s">
        <v>973</v>
      </c>
      <c r="I9" s="179" t="s">
        <v>25</v>
      </c>
      <c r="J9" s="179" t="s">
        <v>25</v>
      </c>
      <c r="K9" s="17" t="s">
        <v>1029</v>
      </c>
      <c r="L9" s="83" t="s">
        <v>255</v>
      </c>
      <c r="M9" s="175"/>
    </row>
    <row r="10" spans="1:13" ht="160">
      <c r="A10" s="13" t="s">
        <v>261</v>
      </c>
      <c r="B10" s="14" t="s">
        <v>262</v>
      </c>
      <c r="C10" s="14" t="s">
        <v>809</v>
      </c>
      <c r="D10" s="87" t="s">
        <v>166</v>
      </c>
      <c r="E10" s="14" t="s">
        <v>66</v>
      </c>
      <c r="F10" s="13"/>
      <c r="G10" s="85" t="s">
        <v>1035</v>
      </c>
      <c r="H10" s="18" t="s">
        <v>263</v>
      </c>
      <c r="I10" s="19">
        <v>6770.9</v>
      </c>
      <c r="J10" s="19">
        <v>4446</v>
      </c>
      <c r="K10" s="18" t="s">
        <v>264</v>
      </c>
      <c r="L10" s="83" t="s">
        <v>255</v>
      </c>
      <c r="M10" s="175"/>
    </row>
    <row r="11" spans="1:13" ht="100">
      <c r="A11" s="13" t="s">
        <v>265</v>
      </c>
      <c r="B11" s="14" t="s">
        <v>266</v>
      </c>
      <c r="C11" s="14" t="s">
        <v>810</v>
      </c>
      <c r="D11" s="87" t="s">
        <v>40</v>
      </c>
      <c r="E11" s="14" t="s">
        <v>66</v>
      </c>
      <c r="F11" s="13"/>
      <c r="G11" s="88" t="s">
        <v>30</v>
      </c>
      <c r="H11" s="18" t="s">
        <v>267</v>
      </c>
      <c r="I11" s="19"/>
      <c r="J11" s="19"/>
      <c r="K11" s="581" t="s">
        <v>1126</v>
      </c>
      <c r="L11" s="83" t="s">
        <v>255</v>
      </c>
      <c r="M11" s="175"/>
    </row>
    <row r="12" spans="1:13" ht="50">
      <c r="A12" s="13" t="s">
        <v>268</v>
      </c>
      <c r="B12" s="14" t="s">
        <v>269</v>
      </c>
      <c r="C12" s="14" t="s">
        <v>811</v>
      </c>
      <c r="D12" s="87" t="s">
        <v>166</v>
      </c>
      <c r="E12" s="14" t="s">
        <v>66</v>
      </c>
      <c r="F12" s="13"/>
      <c r="G12" s="88" t="s">
        <v>1082</v>
      </c>
      <c r="H12" s="496" t="s">
        <v>270</v>
      </c>
      <c r="I12" s="19">
        <v>0</v>
      </c>
      <c r="J12" s="19">
        <v>0</v>
      </c>
      <c r="K12" s="581" t="s">
        <v>1127</v>
      </c>
      <c r="L12" s="83" t="s">
        <v>255</v>
      </c>
      <c r="M12" s="175"/>
    </row>
    <row r="13" spans="1:13" ht="105" customHeight="1">
      <c r="A13" s="13" t="s">
        <v>271</v>
      </c>
      <c r="B13" s="14" t="s">
        <v>272</v>
      </c>
      <c r="C13" s="14" t="s">
        <v>273</v>
      </c>
      <c r="D13" s="87" t="s">
        <v>166</v>
      </c>
      <c r="E13" s="14" t="s">
        <v>152</v>
      </c>
      <c r="F13" s="14" t="s">
        <v>66</v>
      </c>
      <c r="G13" s="85" t="s">
        <v>1035</v>
      </c>
      <c r="H13" s="667" t="s">
        <v>1104</v>
      </c>
      <c r="I13" s="668">
        <v>0</v>
      </c>
      <c r="J13" s="668">
        <v>0</v>
      </c>
      <c r="K13" s="669" t="s">
        <v>1107</v>
      </c>
      <c r="L13" s="496" t="s">
        <v>1103</v>
      </c>
      <c r="M13" s="175"/>
    </row>
    <row r="14" spans="1:13">
      <c r="A14" s="175"/>
      <c r="B14" s="175"/>
      <c r="C14" s="175"/>
      <c r="D14" s="175"/>
      <c r="E14" s="175"/>
      <c r="F14" s="175"/>
      <c r="G14" s="175"/>
      <c r="H14" s="175"/>
      <c r="I14" s="180"/>
      <c r="J14" s="180"/>
      <c r="K14" s="175"/>
      <c r="L14" s="175"/>
      <c r="M14" s="175"/>
    </row>
    <row r="15" spans="1:13">
      <c r="A15" s="5" t="s">
        <v>314</v>
      </c>
      <c r="B15" s="125" t="s">
        <v>315</v>
      </c>
      <c r="C15" s="125"/>
      <c r="D15" s="126"/>
      <c r="E15" s="127"/>
      <c r="F15" s="127"/>
      <c r="G15" s="127"/>
      <c r="H15" s="128"/>
      <c r="I15" s="181"/>
      <c r="J15" s="181"/>
      <c r="K15" s="128"/>
      <c r="L15" s="128"/>
      <c r="M15" s="175"/>
    </row>
    <row r="16" spans="1:13" ht="60">
      <c r="A16" s="13" t="s">
        <v>316</v>
      </c>
      <c r="B16" s="14" t="s">
        <v>317</v>
      </c>
      <c r="C16" s="14" t="s">
        <v>812</v>
      </c>
      <c r="D16" s="13" t="s">
        <v>40</v>
      </c>
      <c r="E16" s="14" t="s">
        <v>66</v>
      </c>
      <c r="F16" s="14"/>
      <c r="G16" s="494" t="s">
        <v>1035</v>
      </c>
      <c r="H16" s="18" t="s">
        <v>326</v>
      </c>
      <c r="I16" s="129" t="s">
        <v>318</v>
      </c>
      <c r="J16" s="129" t="s">
        <v>318</v>
      </c>
      <c r="K16" s="581" t="s">
        <v>1129</v>
      </c>
      <c r="L16" s="130" t="s">
        <v>319</v>
      </c>
      <c r="M16" s="175"/>
    </row>
    <row r="17" spans="1:13" ht="53.25" customHeight="1">
      <c r="A17" s="13" t="s">
        <v>320</v>
      </c>
      <c r="B17" s="14" t="s">
        <v>321</v>
      </c>
      <c r="C17" s="14" t="s">
        <v>813</v>
      </c>
      <c r="D17" s="13" t="s">
        <v>40</v>
      </c>
      <c r="E17" s="14" t="s">
        <v>66</v>
      </c>
      <c r="F17" s="14"/>
      <c r="G17" s="13" t="s">
        <v>1035</v>
      </c>
      <c r="H17" s="68" t="s">
        <v>327</v>
      </c>
      <c r="I17" s="129">
        <v>289.62</v>
      </c>
      <c r="J17" s="129">
        <v>162.68</v>
      </c>
      <c r="K17" s="68" t="s">
        <v>975</v>
      </c>
      <c r="L17" s="130" t="s">
        <v>319</v>
      </c>
      <c r="M17" s="175"/>
    </row>
    <row r="18" spans="1:13" ht="72.75" customHeight="1">
      <c r="A18" s="13" t="s">
        <v>322</v>
      </c>
      <c r="B18" s="14" t="s">
        <v>323</v>
      </c>
      <c r="C18" s="14" t="s">
        <v>814</v>
      </c>
      <c r="D18" s="13" t="s">
        <v>40</v>
      </c>
      <c r="E18" s="14" t="s">
        <v>66</v>
      </c>
      <c r="F18" s="131"/>
      <c r="G18" s="13" t="s">
        <v>30</v>
      </c>
      <c r="H18" s="18" t="s">
        <v>1044</v>
      </c>
      <c r="I18" s="129"/>
      <c r="J18" s="129"/>
      <c r="K18" s="131" t="s">
        <v>976</v>
      </c>
      <c r="L18" s="130" t="s">
        <v>319</v>
      </c>
      <c r="M18" s="175"/>
    </row>
    <row r="19" spans="1:13" ht="66" customHeight="1">
      <c r="A19" s="13" t="s">
        <v>324</v>
      </c>
      <c r="B19" s="14" t="s">
        <v>325</v>
      </c>
      <c r="C19" s="14" t="s">
        <v>815</v>
      </c>
      <c r="D19" s="13" t="s">
        <v>40</v>
      </c>
      <c r="E19" s="14" t="s">
        <v>66</v>
      </c>
      <c r="F19" s="131"/>
      <c r="G19" s="13" t="s">
        <v>1035</v>
      </c>
      <c r="H19" s="496" t="s">
        <v>1108</v>
      </c>
      <c r="I19" s="168"/>
      <c r="J19" s="168" t="s">
        <v>318</v>
      </c>
      <c r="K19" s="581" t="s">
        <v>1128</v>
      </c>
      <c r="L19" s="130" t="s">
        <v>319</v>
      </c>
      <c r="M19" s="175"/>
    </row>
    <row r="20" spans="1:13">
      <c r="A20" s="175"/>
      <c r="B20" s="175"/>
      <c r="C20" s="175"/>
      <c r="D20" s="175"/>
      <c r="E20" s="175"/>
      <c r="F20" s="175"/>
      <c r="G20" s="175"/>
      <c r="H20" s="175"/>
      <c r="I20" s="200">
        <f>+SUM(I16:I19)</f>
        <v>289.62</v>
      </c>
      <c r="J20" s="200">
        <f>+SUM(J16:J19)</f>
        <v>162.68</v>
      </c>
      <c r="K20" s="175"/>
      <c r="L20" s="175"/>
      <c r="M20" s="175"/>
    </row>
    <row r="21" spans="1:13">
      <c r="A21" s="175"/>
      <c r="B21" s="175"/>
      <c r="C21" s="175"/>
      <c r="D21" s="175"/>
      <c r="E21" s="175"/>
      <c r="F21" s="175"/>
      <c r="G21" s="175"/>
      <c r="H21" s="201"/>
      <c r="I21" s="202" t="e">
        <f>SUM(#REF!,I20)</f>
        <v>#REF!</v>
      </c>
      <c r="J21" s="202" t="e">
        <f>SUM(#REF!,J20)</f>
        <v>#REF!</v>
      </c>
      <c r="K21" s="175"/>
      <c r="L21" s="175"/>
      <c r="M21" s="175"/>
    </row>
    <row r="22" spans="1:13">
      <c r="A22" s="175"/>
      <c r="B22" s="175"/>
      <c r="C22" s="175"/>
      <c r="D22" s="175"/>
      <c r="E22" s="175"/>
      <c r="F22" s="175"/>
      <c r="G22" s="175"/>
      <c r="H22" s="175"/>
      <c r="I22" s="175"/>
      <c r="J22" s="175"/>
      <c r="K22" s="175"/>
      <c r="L22" s="175"/>
      <c r="M22" s="175"/>
    </row>
    <row r="23" spans="1:13">
      <c r="A23" s="175"/>
      <c r="B23" s="175"/>
      <c r="C23" s="175"/>
      <c r="D23" s="175"/>
      <c r="E23" s="175"/>
      <c r="F23" s="175"/>
      <c r="G23" s="175"/>
      <c r="H23" s="175"/>
      <c r="I23" s="175"/>
      <c r="J23" s="175"/>
      <c r="K23" s="175"/>
      <c r="L23" s="175"/>
      <c r="M23" s="175"/>
    </row>
    <row r="24" spans="1:13">
      <c r="A24" s="175"/>
      <c r="B24" s="175"/>
      <c r="C24" s="175"/>
      <c r="D24" s="175"/>
      <c r="E24" s="175"/>
      <c r="F24" s="175"/>
      <c r="G24" s="175"/>
      <c r="H24" s="175"/>
      <c r="I24" s="175"/>
      <c r="J24" s="175"/>
      <c r="K24" s="175"/>
      <c r="L24" s="175"/>
      <c r="M24" s="175"/>
    </row>
    <row r="25" spans="1:13">
      <c r="A25" s="175"/>
      <c r="B25" s="175"/>
      <c r="C25" s="175"/>
      <c r="D25" s="175"/>
      <c r="E25" s="175"/>
      <c r="F25" s="175"/>
      <c r="G25" s="175"/>
      <c r="H25" s="175"/>
      <c r="I25" s="175"/>
      <c r="J25" s="175"/>
      <c r="K25" s="175"/>
      <c r="L25" s="175"/>
      <c r="M25" s="175"/>
    </row>
    <row r="26" spans="1:13">
      <c r="A26" s="175"/>
      <c r="B26" s="175"/>
      <c r="C26" s="175"/>
      <c r="D26" s="175"/>
      <c r="E26" s="175"/>
      <c r="F26" s="175"/>
      <c r="G26" s="175"/>
      <c r="H26" s="175"/>
      <c r="I26" s="175"/>
      <c r="J26" s="175"/>
      <c r="K26" s="175"/>
      <c r="L26" s="175"/>
      <c r="M26" s="175"/>
    </row>
    <row r="27" spans="1:13">
      <c r="A27" s="175"/>
      <c r="B27" s="175"/>
      <c r="C27" s="175"/>
      <c r="D27" s="175"/>
      <c r="E27" s="175"/>
      <c r="F27" s="175"/>
      <c r="G27" s="175"/>
      <c r="H27" s="175"/>
      <c r="I27" s="175"/>
      <c r="J27" s="175"/>
      <c r="K27" s="175"/>
      <c r="L27" s="175"/>
      <c r="M27" s="175"/>
    </row>
    <row r="28" spans="1:13">
      <c r="A28" s="175"/>
      <c r="B28" s="175"/>
      <c r="C28" s="175"/>
      <c r="D28" s="175"/>
      <c r="E28" s="175"/>
      <c r="F28" s="175"/>
      <c r="G28" s="175"/>
      <c r="H28" s="175"/>
      <c r="I28" s="175"/>
      <c r="J28" s="175"/>
      <c r="K28" s="175"/>
      <c r="L28" s="175"/>
      <c r="M28" s="175"/>
    </row>
    <row r="29" spans="1:13">
      <c r="A29" s="175"/>
      <c r="B29" s="175"/>
      <c r="C29" s="175"/>
      <c r="D29" s="175"/>
      <c r="E29" s="175"/>
      <c r="F29" s="175"/>
      <c r="G29" s="175"/>
      <c r="H29" s="175"/>
      <c r="I29" s="175"/>
      <c r="J29" s="175"/>
      <c r="K29" s="175"/>
      <c r="L29" s="175"/>
      <c r="M29" s="175"/>
    </row>
    <row r="30" spans="1:13">
      <c r="A30" s="175"/>
      <c r="B30" s="175"/>
      <c r="C30" s="175"/>
      <c r="D30" s="175"/>
      <c r="E30" s="175"/>
      <c r="F30" s="175"/>
      <c r="G30" s="175"/>
      <c r="H30" s="175"/>
      <c r="I30" s="175"/>
      <c r="J30" s="175"/>
      <c r="K30" s="175"/>
      <c r="L30" s="175"/>
      <c r="M30" s="175"/>
    </row>
    <row r="31" spans="1:13">
      <c r="A31" s="175"/>
      <c r="B31" s="175"/>
      <c r="C31" s="175"/>
      <c r="D31" s="175"/>
      <c r="E31" s="175"/>
      <c r="F31" s="175"/>
      <c r="G31" s="175"/>
      <c r="H31" s="175"/>
      <c r="I31" s="175"/>
      <c r="J31" s="175"/>
      <c r="K31" s="175"/>
      <c r="L31" s="175"/>
      <c r="M31" s="175"/>
    </row>
    <row r="32" spans="1:13">
      <c r="A32" s="175"/>
      <c r="B32" s="175"/>
      <c r="C32" s="175"/>
      <c r="D32" s="175"/>
      <c r="E32" s="175"/>
      <c r="F32" s="175"/>
      <c r="G32" s="175"/>
      <c r="H32" s="175"/>
      <c r="I32" s="175"/>
      <c r="J32" s="175"/>
      <c r="K32" s="175"/>
      <c r="L32" s="175"/>
      <c r="M32" s="175"/>
    </row>
    <row r="33" spans="1:13">
      <c r="A33" s="175"/>
      <c r="B33" s="175"/>
      <c r="C33" s="175"/>
      <c r="D33" s="175"/>
      <c r="E33" s="175"/>
      <c r="F33" s="175"/>
      <c r="G33" s="175"/>
      <c r="H33" s="175"/>
      <c r="I33" s="175"/>
      <c r="J33" s="175"/>
      <c r="K33" s="175"/>
      <c r="L33" s="175"/>
      <c r="M33" s="175"/>
    </row>
    <row r="34" spans="1:13">
      <c r="A34" s="175"/>
      <c r="B34" s="175"/>
      <c r="C34" s="175"/>
      <c r="D34" s="175"/>
      <c r="E34" s="175"/>
      <c r="F34" s="175"/>
      <c r="G34" s="175"/>
      <c r="H34" s="175"/>
      <c r="I34" s="175"/>
      <c r="J34" s="175"/>
      <c r="K34" s="175"/>
      <c r="L34" s="175"/>
      <c r="M34" s="175"/>
    </row>
  </sheetData>
  <mergeCells count="10">
    <mergeCell ref="H2:H3"/>
    <mergeCell ref="I2:J2"/>
    <mergeCell ref="K2:K3"/>
    <mergeCell ref="L2:L3"/>
    <mergeCell ref="A2:A3"/>
    <mergeCell ref="B2:B3"/>
    <mergeCell ref="C2:C3"/>
    <mergeCell ref="D2:D3"/>
    <mergeCell ref="E2:F2"/>
    <mergeCell ref="G2:G3"/>
  </mergeCells>
  <pageMargins left="0.25" right="0.25" top="0.75" bottom="0.75" header="0.3" footer="0.3"/>
  <pageSetup paperSize="9" scale="88" fitToHeight="0" orientation="landscape" r:id="rId1"/>
  <headerFooter>
    <oddFooter xml:space="preserve">&amp;C&amp;P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view="pageLayout" zoomScale="55" zoomScaleNormal="85" zoomScaleSheetLayoutView="100" zoomScalePageLayoutView="55" workbookViewId="0"/>
  </sheetViews>
  <sheetFormatPr defaultColWidth="9.1796875" defaultRowHeight="14.5"/>
  <cols>
    <col min="1" max="1" width="10.453125" style="493" customWidth="1"/>
    <col min="2" max="2" width="10.7265625" style="493" customWidth="1"/>
    <col min="3" max="3" width="14.81640625" style="493" customWidth="1"/>
    <col min="4" max="4" width="9.1796875" style="493"/>
    <col min="5" max="5" width="15.81640625" style="493" customWidth="1"/>
    <col min="6" max="6" width="13.26953125" style="493" customWidth="1"/>
    <col min="7" max="7" width="11.26953125" style="493" customWidth="1"/>
    <col min="8" max="8" width="38.54296875" style="493" customWidth="1"/>
    <col min="9" max="9" width="11.81640625" style="493" hidden="1" customWidth="1"/>
    <col min="10" max="10" width="1.7265625" style="493" hidden="1" customWidth="1"/>
    <col min="11" max="11" width="67.7265625" style="493" customWidth="1"/>
    <col min="12" max="12" width="9.54296875" style="493" customWidth="1"/>
    <col min="13" max="16384" width="9.1796875" style="493"/>
  </cols>
  <sheetData>
    <row r="1" spans="1:13" s="517" customFormat="1" ht="15.5">
      <c r="A1" s="518" t="s">
        <v>78</v>
      </c>
      <c r="B1" s="536"/>
      <c r="C1" s="536"/>
      <c r="D1" s="536"/>
      <c r="E1" s="536"/>
      <c r="H1" s="518" t="s">
        <v>945</v>
      </c>
      <c r="I1" s="537">
        <v>2015</v>
      </c>
      <c r="J1" s="399"/>
      <c r="K1" s="399"/>
      <c r="L1" s="399"/>
    </row>
    <row r="2" spans="1:13" s="203" customFormat="1" ht="35.5" customHeight="1">
      <c r="A2" s="727" t="s">
        <v>1</v>
      </c>
      <c r="B2" s="727" t="s">
        <v>2</v>
      </c>
      <c r="C2" s="727" t="s">
        <v>3</v>
      </c>
      <c r="D2" s="727" t="s">
        <v>79</v>
      </c>
      <c r="E2" s="727" t="s">
        <v>4</v>
      </c>
      <c r="F2" s="727"/>
      <c r="G2" s="735" t="s">
        <v>5</v>
      </c>
      <c r="H2" s="724" t="s">
        <v>6</v>
      </c>
      <c r="I2" s="724" t="s">
        <v>7</v>
      </c>
      <c r="J2" s="724"/>
      <c r="K2" s="724" t="s">
        <v>8</v>
      </c>
      <c r="L2" s="724" t="s">
        <v>9</v>
      </c>
    </row>
    <row r="3" spans="1:13" s="203" customFormat="1" ht="35.5" customHeight="1">
      <c r="A3" s="727"/>
      <c r="B3" s="727"/>
      <c r="C3" s="727"/>
      <c r="D3" s="727"/>
      <c r="E3" s="571" t="s">
        <v>10</v>
      </c>
      <c r="F3" s="571" t="s">
        <v>11</v>
      </c>
      <c r="G3" s="736"/>
      <c r="H3" s="724"/>
      <c r="I3" s="570" t="s">
        <v>12</v>
      </c>
      <c r="J3" s="570" t="s">
        <v>13</v>
      </c>
      <c r="K3" s="724"/>
      <c r="L3" s="724"/>
    </row>
    <row r="4" spans="1:13">
      <c r="A4" s="573">
        <v>1</v>
      </c>
      <c r="B4" s="573">
        <v>2</v>
      </c>
      <c r="C4" s="28" t="s">
        <v>14</v>
      </c>
      <c r="D4" s="573">
        <v>4</v>
      </c>
      <c r="E4" s="573">
        <v>5</v>
      </c>
      <c r="F4" s="573">
        <v>6</v>
      </c>
      <c r="G4" s="573">
        <v>7</v>
      </c>
      <c r="H4" s="4">
        <v>8</v>
      </c>
      <c r="I4" s="4">
        <v>9</v>
      </c>
      <c r="J4" s="4">
        <v>10</v>
      </c>
      <c r="K4" s="4">
        <v>9</v>
      </c>
      <c r="L4" s="4">
        <v>10</v>
      </c>
    </row>
    <row r="5" spans="1:13">
      <c r="A5" s="5" t="s">
        <v>80</v>
      </c>
      <c r="B5" s="10" t="s">
        <v>81</v>
      </c>
      <c r="C5" s="6"/>
      <c r="D5" s="7"/>
      <c r="E5" s="8"/>
      <c r="F5" s="8"/>
      <c r="G5" s="8"/>
      <c r="H5" s="9"/>
      <c r="I5" s="9"/>
      <c r="J5" s="9"/>
      <c r="K5" s="9"/>
      <c r="L5" s="9"/>
    </row>
    <row r="6" spans="1:13">
      <c r="A6" s="24" t="s">
        <v>82</v>
      </c>
      <c r="B6" s="25" t="s">
        <v>83</v>
      </c>
      <c r="C6" s="25"/>
      <c r="D6" s="24"/>
      <c r="E6" s="574"/>
      <c r="F6" s="574"/>
      <c r="G6" s="574"/>
      <c r="H6" s="29"/>
      <c r="I6" s="29"/>
      <c r="J6" s="29"/>
      <c r="K6" s="12"/>
      <c r="L6" s="12"/>
    </row>
    <row r="7" spans="1:13" s="166" customFormat="1" ht="390">
      <c r="A7" s="572" t="s">
        <v>84</v>
      </c>
      <c r="B7" s="572" t="s">
        <v>85</v>
      </c>
      <c r="C7" s="572" t="s">
        <v>816</v>
      </c>
      <c r="D7" s="572" t="s">
        <v>40</v>
      </c>
      <c r="E7" s="572" t="s">
        <v>86</v>
      </c>
      <c r="F7" s="131" t="s">
        <v>133</v>
      </c>
      <c r="G7" s="572" t="s">
        <v>1035</v>
      </c>
      <c r="H7" s="496" t="s">
        <v>87</v>
      </c>
      <c r="I7" s="596">
        <v>581</v>
      </c>
      <c r="J7" s="596">
        <v>554</v>
      </c>
      <c r="K7" s="401" t="s">
        <v>1030</v>
      </c>
      <c r="L7" s="496" t="s">
        <v>88</v>
      </c>
      <c r="M7" s="554"/>
    </row>
    <row r="8" spans="1:13" ht="149.25" customHeight="1">
      <c r="A8" s="494" t="s">
        <v>89</v>
      </c>
      <c r="B8" s="489" t="s">
        <v>90</v>
      </c>
      <c r="C8" s="489" t="s">
        <v>91</v>
      </c>
      <c r="D8" s="494" t="s">
        <v>92</v>
      </c>
      <c r="E8" s="177" t="s">
        <v>1092</v>
      </c>
      <c r="F8" s="177" t="s">
        <v>93</v>
      </c>
      <c r="G8" s="494" t="s">
        <v>1082</v>
      </c>
      <c r="H8" s="670" t="s">
        <v>1101</v>
      </c>
      <c r="I8" s="488">
        <v>0</v>
      </c>
      <c r="J8" s="488">
        <v>0</v>
      </c>
      <c r="K8" s="582" t="s">
        <v>1133</v>
      </c>
      <c r="L8" s="31" t="s">
        <v>94</v>
      </c>
    </row>
    <row r="9" spans="1:13" ht="358.5" customHeight="1">
      <c r="A9" s="494" t="s">
        <v>95</v>
      </c>
      <c r="B9" s="489" t="s">
        <v>96</v>
      </c>
      <c r="C9" s="489" t="s">
        <v>97</v>
      </c>
      <c r="D9" s="494" t="s">
        <v>92</v>
      </c>
      <c r="E9" s="177" t="s">
        <v>1013</v>
      </c>
      <c r="F9" s="177" t="s">
        <v>98</v>
      </c>
      <c r="G9" s="494" t="s">
        <v>1035</v>
      </c>
      <c r="H9" s="671" t="s">
        <v>1109</v>
      </c>
      <c r="I9" s="488">
        <v>0</v>
      </c>
      <c r="J9" s="488">
        <v>0</v>
      </c>
      <c r="K9" s="582" t="s">
        <v>1130</v>
      </c>
      <c r="L9" s="133" t="s">
        <v>94</v>
      </c>
    </row>
    <row r="10" spans="1:13" ht="167.25" customHeight="1">
      <c r="A10" s="494" t="s">
        <v>99</v>
      </c>
      <c r="B10" s="489" t="s">
        <v>100</v>
      </c>
      <c r="C10" s="489" t="s">
        <v>101</v>
      </c>
      <c r="D10" s="494" t="s">
        <v>40</v>
      </c>
      <c r="E10" s="177" t="s">
        <v>86</v>
      </c>
      <c r="F10" s="144"/>
      <c r="G10" s="494" t="s">
        <v>1082</v>
      </c>
      <c r="H10" s="572" t="s">
        <v>943</v>
      </c>
      <c r="I10" s="488">
        <v>0</v>
      </c>
      <c r="J10" s="488">
        <v>0</v>
      </c>
      <c r="K10" s="582" t="s">
        <v>1131</v>
      </c>
      <c r="L10" s="31" t="s">
        <v>88</v>
      </c>
    </row>
    <row r="11" spans="1:13" ht="230">
      <c r="A11" s="494" t="s">
        <v>102</v>
      </c>
      <c r="B11" s="489" t="s">
        <v>103</v>
      </c>
      <c r="C11" s="489" t="s">
        <v>104</v>
      </c>
      <c r="D11" s="494" t="s">
        <v>40</v>
      </c>
      <c r="E11" s="489" t="s">
        <v>738</v>
      </c>
      <c r="F11" s="30" t="s">
        <v>141</v>
      </c>
      <c r="G11" s="494" t="s">
        <v>1035</v>
      </c>
      <c r="H11" s="197" t="s">
        <v>142</v>
      </c>
      <c r="I11" s="35">
        <v>2.8</v>
      </c>
      <c r="J11" s="35">
        <v>2.8</v>
      </c>
      <c r="K11" s="34" t="s">
        <v>1132</v>
      </c>
      <c r="L11" s="495" t="s">
        <v>88</v>
      </c>
    </row>
    <row r="12" spans="1:13" ht="21.75" customHeight="1">
      <c r="A12" s="27"/>
      <c r="B12" s="575"/>
      <c r="C12" s="575"/>
      <c r="D12" s="27"/>
      <c r="E12" s="575"/>
      <c r="F12" s="592"/>
      <c r="G12" s="27"/>
      <c r="H12" s="78"/>
      <c r="I12" s="593"/>
      <c r="J12" s="593"/>
      <c r="K12" s="594"/>
      <c r="L12" s="595"/>
    </row>
    <row r="13" spans="1:13" ht="21.75" customHeight="1">
      <c r="A13" s="27"/>
      <c r="B13" s="575"/>
      <c r="C13" s="575"/>
      <c r="D13" s="27"/>
      <c r="E13" s="575"/>
      <c r="F13" s="592"/>
      <c r="G13" s="27"/>
      <c r="H13" s="78"/>
      <c r="I13" s="593"/>
      <c r="J13" s="593"/>
      <c r="K13" s="594"/>
      <c r="L13" s="595"/>
    </row>
    <row r="14" spans="1:13" ht="21.75" customHeight="1">
      <c r="A14" s="27"/>
      <c r="B14" s="575"/>
      <c r="C14" s="575"/>
      <c r="D14" s="27"/>
      <c r="E14" s="575"/>
      <c r="F14" s="592"/>
      <c r="G14" s="27"/>
      <c r="H14" s="78"/>
      <c r="I14" s="593"/>
      <c r="J14" s="593"/>
      <c r="K14" s="594"/>
      <c r="L14" s="595"/>
    </row>
    <row r="15" spans="1:13">
      <c r="A15" s="27"/>
      <c r="B15" s="575"/>
      <c r="C15" s="575"/>
      <c r="D15" s="27"/>
      <c r="E15" s="575"/>
      <c r="F15" s="575"/>
      <c r="G15" s="575"/>
      <c r="H15" s="9"/>
      <c r="I15" s="32"/>
      <c r="J15" s="32"/>
      <c r="K15" s="9"/>
      <c r="L15" s="9"/>
    </row>
    <row r="16" spans="1:13">
      <c r="A16" s="24" t="s">
        <v>105</v>
      </c>
      <c r="B16" s="25" t="s">
        <v>106</v>
      </c>
      <c r="C16" s="25"/>
      <c r="D16" s="24"/>
      <c r="E16" s="574"/>
      <c r="F16" s="574"/>
      <c r="G16" s="11"/>
      <c r="H16" s="12"/>
      <c r="I16" s="33"/>
      <c r="J16" s="33"/>
      <c r="K16" s="12"/>
      <c r="L16" s="12"/>
    </row>
    <row r="17" spans="1:12" ht="290.25" customHeight="1">
      <c r="A17" s="494" t="s">
        <v>107</v>
      </c>
      <c r="B17" s="489" t="s">
        <v>108</v>
      </c>
      <c r="C17" s="489" t="s">
        <v>109</v>
      </c>
      <c r="D17" s="494" t="s">
        <v>40</v>
      </c>
      <c r="E17" s="489" t="s">
        <v>86</v>
      </c>
      <c r="F17" s="494"/>
      <c r="G17" s="494" t="s">
        <v>1035</v>
      </c>
      <c r="H17" s="572" t="s">
        <v>944</v>
      </c>
      <c r="I17" s="488">
        <v>45</v>
      </c>
      <c r="J17" s="488">
        <v>45</v>
      </c>
      <c r="K17" s="572" t="s">
        <v>1088</v>
      </c>
      <c r="L17" s="31" t="s">
        <v>88</v>
      </c>
    </row>
    <row r="18" spans="1:12" ht="273" customHeight="1">
      <c r="A18" s="494" t="s">
        <v>110</v>
      </c>
      <c r="B18" s="489" t="s">
        <v>111</v>
      </c>
      <c r="C18" s="489" t="s">
        <v>112</v>
      </c>
      <c r="D18" s="494" t="s">
        <v>92</v>
      </c>
      <c r="E18" s="489" t="s">
        <v>86</v>
      </c>
      <c r="F18" s="489"/>
      <c r="G18" s="489" t="s">
        <v>1035</v>
      </c>
      <c r="H18" s="496" t="s">
        <v>143</v>
      </c>
      <c r="I18" s="488">
        <v>0</v>
      </c>
      <c r="J18" s="488">
        <v>0</v>
      </c>
      <c r="K18" s="197" t="s">
        <v>1087</v>
      </c>
      <c r="L18" s="31" t="s">
        <v>88</v>
      </c>
    </row>
    <row r="19" spans="1:12" ht="309.75" customHeight="1">
      <c r="A19" s="494" t="s">
        <v>113</v>
      </c>
      <c r="B19" s="489" t="s">
        <v>114</v>
      </c>
      <c r="C19" s="489" t="s">
        <v>115</v>
      </c>
      <c r="D19" s="494" t="s">
        <v>22</v>
      </c>
      <c r="E19" s="489" t="s">
        <v>86</v>
      </c>
      <c r="F19" s="489"/>
      <c r="G19" s="494" t="s">
        <v>1035</v>
      </c>
      <c r="H19" s="572" t="s">
        <v>1001</v>
      </c>
      <c r="I19" s="35">
        <v>7700</v>
      </c>
      <c r="J19" s="35">
        <v>7700</v>
      </c>
      <c r="K19" s="572" t="s">
        <v>996</v>
      </c>
      <c r="L19" s="31" t="s">
        <v>88</v>
      </c>
    </row>
    <row r="20" spans="1:12">
      <c r="A20" s="178"/>
      <c r="B20" s="178"/>
      <c r="C20" s="178"/>
      <c r="D20" s="178"/>
      <c r="E20" s="178"/>
      <c r="F20" s="178"/>
      <c r="G20" s="178"/>
      <c r="H20" s="188"/>
      <c r="I20" s="215">
        <f>+SUM(I17:I19)</f>
        <v>7745</v>
      </c>
      <c r="J20" s="215">
        <f>+SUM(J17:J19)</f>
        <v>7745</v>
      </c>
      <c r="K20" s="9"/>
      <c r="L20" s="9"/>
    </row>
    <row r="21" spans="1:12">
      <c r="A21" s="175"/>
      <c r="B21" s="175"/>
      <c r="C21" s="175"/>
      <c r="D21" s="175"/>
      <c r="E21" s="175"/>
      <c r="F21" s="175"/>
      <c r="G21" s="175"/>
      <c r="H21" s="201"/>
      <c r="I21" s="202" t="e">
        <f>+SUM(#REF!,I20)</f>
        <v>#REF!</v>
      </c>
      <c r="J21" s="202" t="e">
        <f>+SUM(#REF!,J20)</f>
        <v>#REF!</v>
      </c>
      <c r="K21" s="175"/>
      <c r="L21" s="175"/>
    </row>
    <row r="22" spans="1:12" ht="118.9" hidden="1" customHeight="1">
      <c r="A22" s="494" t="s">
        <v>138</v>
      </c>
      <c r="B22" s="572" t="s">
        <v>136</v>
      </c>
      <c r="C22" s="733" t="s">
        <v>134</v>
      </c>
      <c r="D22" s="734"/>
      <c r="E22" s="734"/>
      <c r="F22" s="734"/>
      <c r="G22" s="734"/>
      <c r="H22" s="734"/>
      <c r="I22" s="734"/>
      <c r="J22" s="734"/>
      <c r="K22" s="734"/>
      <c r="L22" s="734"/>
    </row>
    <row r="23" spans="1:12" ht="84" hidden="1" customHeight="1">
      <c r="A23" s="572"/>
      <c r="B23" s="572" t="s">
        <v>137</v>
      </c>
      <c r="C23" s="730" t="s">
        <v>135</v>
      </c>
      <c r="D23" s="731"/>
      <c r="E23" s="731"/>
      <c r="F23" s="731"/>
      <c r="G23" s="731"/>
      <c r="H23" s="731"/>
      <c r="I23" s="731"/>
      <c r="J23" s="731"/>
      <c r="K23" s="731"/>
      <c r="L23" s="732"/>
    </row>
    <row r="24" spans="1:12" ht="87" hidden="1" customHeight="1">
      <c r="A24" s="572"/>
      <c r="B24" s="572" t="s">
        <v>139</v>
      </c>
      <c r="C24" s="730" t="s">
        <v>140</v>
      </c>
      <c r="D24" s="731"/>
      <c r="E24" s="731"/>
      <c r="F24" s="731"/>
      <c r="G24" s="731"/>
      <c r="H24" s="731"/>
      <c r="I24" s="731"/>
      <c r="J24" s="731"/>
      <c r="K24" s="731"/>
      <c r="L24" s="732"/>
    </row>
    <row r="25" spans="1:12">
      <c r="A25" s="175"/>
      <c r="B25" s="175"/>
      <c r="C25" s="175"/>
      <c r="D25" s="175"/>
      <c r="E25" s="175"/>
      <c r="F25" s="175"/>
      <c r="G25" s="175"/>
      <c r="H25" s="175"/>
      <c r="I25" s="175"/>
      <c r="J25" s="175"/>
      <c r="K25" s="175"/>
      <c r="L25" s="175"/>
    </row>
    <row r="26" spans="1:12">
      <c r="A26" s="175"/>
      <c r="B26" s="175"/>
      <c r="C26" s="175"/>
      <c r="D26" s="175"/>
      <c r="E26" s="175"/>
      <c r="F26" s="175"/>
      <c r="G26" s="175"/>
      <c r="H26" s="175"/>
      <c r="I26" s="175"/>
      <c r="J26" s="175"/>
      <c r="K26" s="175"/>
      <c r="L26" s="175"/>
    </row>
    <row r="27" spans="1:12">
      <c r="A27" s="175"/>
      <c r="B27" s="175"/>
      <c r="C27" s="175"/>
      <c r="D27" s="175"/>
      <c r="E27" s="175"/>
      <c r="F27" s="175"/>
      <c r="G27" s="175"/>
      <c r="H27" s="175"/>
      <c r="I27" s="175"/>
      <c r="J27" s="175"/>
      <c r="K27" s="175"/>
      <c r="L27" s="175"/>
    </row>
    <row r="28" spans="1:12">
      <c r="A28" s="175"/>
      <c r="B28" s="175"/>
      <c r="C28" s="175"/>
      <c r="D28" s="175"/>
      <c r="E28" s="175"/>
      <c r="F28" s="175"/>
      <c r="G28" s="175"/>
      <c r="H28" s="175"/>
      <c r="I28" s="175"/>
      <c r="J28" s="175"/>
      <c r="K28" s="175"/>
      <c r="L28" s="175"/>
    </row>
    <row r="29" spans="1:12">
      <c r="A29" s="175"/>
      <c r="B29" s="175"/>
      <c r="C29" s="175"/>
      <c r="D29" s="175"/>
      <c r="E29" s="175"/>
      <c r="F29" s="175"/>
      <c r="G29" s="175"/>
      <c r="H29" s="175"/>
      <c r="I29" s="175"/>
      <c r="J29" s="175"/>
      <c r="K29" s="175"/>
      <c r="L29" s="175"/>
    </row>
    <row r="30" spans="1:12">
      <c r="A30" s="175"/>
      <c r="B30" s="175"/>
      <c r="C30" s="175"/>
      <c r="D30" s="175"/>
      <c r="E30" s="175"/>
      <c r="F30" s="175"/>
      <c r="G30" s="175"/>
      <c r="H30" s="175"/>
      <c r="I30" s="175"/>
      <c r="J30" s="175"/>
      <c r="K30" s="175"/>
      <c r="L30" s="175"/>
    </row>
    <row r="31" spans="1:12">
      <c r="A31" s="175"/>
      <c r="B31" s="175"/>
      <c r="C31" s="175"/>
      <c r="D31" s="175"/>
      <c r="E31" s="175"/>
      <c r="F31" s="175"/>
      <c r="G31" s="175"/>
      <c r="H31" s="175"/>
      <c r="I31" s="175"/>
      <c r="J31" s="175"/>
      <c r="K31" s="175"/>
      <c r="L31" s="175"/>
    </row>
    <row r="32" spans="1:12">
      <c r="A32" s="175"/>
      <c r="B32" s="175"/>
      <c r="C32" s="175"/>
      <c r="D32" s="175"/>
      <c r="E32" s="175"/>
      <c r="F32" s="175"/>
      <c r="G32" s="175"/>
      <c r="H32" s="175"/>
      <c r="I32" s="175"/>
      <c r="J32" s="175"/>
      <c r="K32" s="175"/>
      <c r="L32" s="175"/>
    </row>
  </sheetData>
  <mergeCells count="13">
    <mergeCell ref="A2:A3"/>
    <mergeCell ref="B2:B3"/>
    <mergeCell ref="C2:C3"/>
    <mergeCell ref="D2:D3"/>
    <mergeCell ref="E2:F2"/>
    <mergeCell ref="C24:L24"/>
    <mergeCell ref="C23:L23"/>
    <mergeCell ref="H2:H3"/>
    <mergeCell ref="I2:J2"/>
    <mergeCell ref="K2:K3"/>
    <mergeCell ref="L2:L3"/>
    <mergeCell ref="C22:L22"/>
    <mergeCell ref="G2:G3"/>
  </mergeCells>
  <pageMargins left="0.25" right="0.25" top="0.75" bottom="0.75" header="0.3" footer="0.3"/>
  <pageSetup paperSize="9" scale="70"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view="pageLayout" zoomScale="55" zoomScaleNormal="100" zoomScaleSheetLayoutView="130" zoomScalePageLayoutView="55" workbookViewId="0">
      <selection activeCell="D7" sqref="D7"/>
    </sheetView>
  </sheetViews>
  <sheetFormatPr defaultColWidth="9.1796875" defaultRowHeight="12.5"/>
  <cols>
    <col min="1" max="1" width="5.81640625" style="678" customWidth="1"/>
    <col min="2" max="2" width="14.81640625" style="678" customWidth="1"/>
    <col min="3" max="3" width="21.7265625" style="678" customWidth="1"/>
    <col min="4" max="4" width="8.7265625" style="678" customWidth="1"/>
    <col min="5" max="5" width="13.453125" style="678" customWidth="1"/>
    <col min="6" max="6" width="12.1796875" style="678" customWidth="1"/>
    <col min="7" max="7" width="11.54296875" style="678" customWidth="1"/>
    <col min="8" max="8" width="16.81640625" style="721" customWidth="1"/>
    <col min="9" max="10" width="0" style="678" hidden="1" customWidth="1"/>
    <col min="11" max="11" width="24.26953125" style="721" customWidth="1"/>
    <col min="12" max="12" width="10.54296875" style="678" customWidth="1"/>
    <col min="13" max="256" width="9.1796875" style="678"/>
    <col min="257" max="257" width="5.81640625" style="678" customWidth="1"/>
    <col min="258" max="258" width="14.81640625" style="678" customWidth="1"/>
    <col min="259" max="259" width="21.7265625" style="678" customWidth="1"/>
    <col min="260" max="260" width="8.7265625" style="678" customWidth="1"/>
    <col min="261" max="261" width="13.453125" style="678" customWidth="1"/>
    <col min="262" max="262" width="12.1796875" style="678" customWidth="1"/>
    <col min="263" max="263" width="11.54296875" style="678" customWidth="1"/>
    <col min="264" max="264" width="16.81640625" style="678" customWidth="1"/>
    <col min="265" max="266" width="0" style="678" hidden="1" customWidth="1"/>
    <col min="267" max="267" width="24.26953125" style="678" customWidth="1"/>
    <col min="268" max="268" width="10.54296875" style="678" customWidth="1"/>
    <col min="269" max="512" width="9.1796875" style="678"/>
    <col min="513" max="513" width="5.81640625" style="678" customWidth="1"/>
    <col min="514" max="514" width="14.81640625" style="678" customWidth="1"/>
    <col min="515" max="515" width="21.7265625" style="678" customWidth="1"/>
    <col min="516" max="516" width="8.7265625" style="678" customWidth="1"/>
    <col min="517" max="517" width="13.453125" style="678" customWidth="1"/>
    <col min="518" max="518" width="12.1796875" style="678" customWidth="1"/>
    <col min="519" max="519" width="11.54296875" style="678" customWidth="1"/>
    <col min="520" max="520" width="16.81640625" style="678" customWidth="1"/>
    <col min="521" max="522" width="0" style="678" hidden="1" customWidth="1"/>
    <col min="523" max="523" width="24.26953125" style="678" customWidth="1"/>
    <col min="524" max="524" width="10.54296875" style="678" customWidth="1"/>
    <col min="525" max="768" width="9.1796875" style="678"/>
    <col min="769" max="769" width="5.81640625" style="678" customWidth="1"/>
    <col min="770" max="770" width="14.81640625" style="678" customWidth="1"/>
    <col min="771" max="771" width="21.7265625" style="678" customWidth="1"/>
    <col min="772" max="772" width="8.7265625" style="678" customWidth="1"/>
    <col min="773" max="773" width="13.453125" style="678" customWidth="1"/>
    <col min="774" max="774" width="12.1796875" style="678" customWidth="1"/>
    <col min="775" max="775" width="11.54296875" style="678" customWidth="1"/>
    <col min="776" max="776" width="16.81640625" style="678" customWidth="1"/>
    <col min="777" max="778" width="0" style="678" hidden="1" customWidth="1"/>
    <col min="779" max="779" width="24.26953125" style="678" customWidth="1"/>
    <col min="780" max="780" width="10.54296875" style="678" customWidth="1"/>
    <col min="781" max="1024" width="9.1796875" style="678"/>
    <col min="1025" max="1025" width="5.81640625" style="678" customWidth="1"/>
    <col min="1026" max="1026" width="14.81640625" style="678" customWidth="1"/>
    <col min="1027" max="1027" width="21.7265625" style="678" customWidth="1"/>
    <col min="1028" max="1028" width="8.7265625" style="678" customWidth="1"/>
    <col min="1029" max="1029" width="13.453125" style="678" customWidth="1"/>
    <col min="1030" max="1030" width="12.1796875" style="678" customWidth="1"/>
    <col min="1031" max="1031" width="11.54296875" style="678" customWidth="1"/>
    <col min="1032" max="1032" width="16.81640625" style="678" customWidth="1"/>
    <col min="1033" max="1034" width="0" style="678" hidden="1" customWidth="1"/>
    <col min="1035" max="1035" width="24.26953125" style="678" customWidth="1"/>
    <col min="1036" max="1036" width="10.54296875" style="678" customWidth="1"/>
    <col min="1037" max="1280" width="9.1796875" style="678"/>
    <col min="1281" max="1281" width="5.81640625" style="678" customWidth="1"/>
    <col min="1282" max="1282" width="14.81640625" style="678" customWidth="1"/>
    <col min="1283" max="1283" width="21.7265625" style="678" customWidth="1"/>
    <col min="1284" max="1284" width="8.7265625" style="678" customWidth="1"/>
    <col min="1285" max="1285" width="13.453125" style="678" customWidth="1"/>
    <col min="1286" max="1286" width="12.1796875" style="678" customWidth="1"/>
    <col min="1287" max="1287" width="11.54296875" style="678" customWidth="1"/>
    <col min="1288" max="1288" width="16.81640625" style="678" customWidth="1"/>
    <col min="1289" max="1290" width="0" style="678" hidden="1" customWidth="1"/>
    <col min="1291" max="1291" width="24.26953125" style="678" customWidth="1"/>
    <col min="1292" max="1292" width="10.54296875" style="678" customWidth="1"/>
    <col min="1293" max="1536" width="9.1796875" style="678"/>
    <col min="1537" max="1537" width="5.81640625" style="678" customWidth="1"/>
    <col min="1538" max="1538" width="14.81640625" style="678" customWidth="1"/>
    <col min="1539" max="1539" width="21.7265625" style="678" customWidth="1"/>
    <col min="1540" max="1540" width="8.7265625" style="678" customWidth="1"/>
    <col min="1541" max="1541" width="13.453125" style="678" customWidth="1"/>
    <col min="1542" max="1542" width="12.1796875" style="678" customWidth="1"/>
    <col min="1543" max="1543" width="11.54296875" style="678" customWidth="1"/>
    <col min="1544" max="1544" width="16.81640625" style="678" customWidth="1"/>
    <col min="1545" max="1546" width="0" style="678" hidden="1" customWidth="1"/>
    <col min="1547" max="1547" width="24.26953125" style="678" customWidth="1"/>
    <col min="1548" max="1548" width="10.54296875" style="678" customWidth="1"/>
    <col min="1549" max="1792" width="9.1796875" style="678"/>
    <col min="1793" max="1793" width="5.81640625" style="678" customWidth="1"/>
    <col min="1794" max="1794" width="14.81640625" style="678" customWidth="1"/>
    <col min="1795" max="1795" width="21.7265625" style="678" customWidth="1"/>
    <col min="1796" max="1796" width="8.7265625" style="678" customWidth="1"/>
    <col min="1797" max="1797" width="13.453125" style="678" customWidth="1"/>
    <col min="1798" max="1798" width="12.1796875" style="678" customWidth="1"/>
    <col min="1799" max="1799" width="11.54296875" style="678" customWidth="1"/>
    <col min="1800" max="1800" width="16.81640625" style="678" customWidth="1"/>
    <col min="1801" max="1802" width="0" style="678" hidden="1" customWidth="1"/>
    <col min="1803" max="1803" width="24.26953125" style="678" customWidth="1"/>
    <col min="1804" max="1804" width="10.54296875" style="678" customWidth="1"/>
    <col min="1805" max="2048" width="9.1796875" style="678"/>
    <col min="2049" max="2049" width="5.81640625" style="678" customWidth="1"/>
    <col min="2050" max="2050" width="14.81640625" style="678" customWidth="1"/>
    <col min="2051" max="2051" width="21.7265625" style="678" customWidth="1"/>
    <col min="2052" max="2052" width="8.7265625" style="678" customWidth="1"/>
    <col min="2053" max="2053" width="13.453125" style="678" customWidth="1"/>
    <col min="2054" max="2054" width="12.1796875" style="678" customWidth="1"/>
    <col min="2055" max="2055" width="11.54296875" style="678" customWidth="1"/>
    <col min="2056" max="2056" width="16.81640625" style="678" customWidth="1"/>
    <col min="2057" max="2058" width="0" style="678" hidden="1" customWidth="1"/>
    <col min="2059" max="2059" width="24.26953125" style="678" customWidth="1"/>
    <col min="2060" max="2060" width="10.54296875" style="678" customWidth="1"/>
    <col min="2061" max="2304" width="9.1796875" style="678"/>
    <col min="2305" max="2305" width="5.81640625" style="678" customWidth="1"/>
    <col min="2306" max="2306" width="14.81640625" style="678" customWidth="1"/>
    <col min="2307" max="2307" width="21.7265625" style="678" customWidth="1"/>
    <col min="2308" max="2308" width="8.7265625" style="678" customWidth="1"/>
    <col min="2309" max="2309" width="13.453125" style="678" customWidth="1"/>
    <col min="2310" max="2310" width="12.1796875" style="678" customWidth="1"/>
    <col min="2311" max="2311" width="11.54296875" style="678" customWidth="1"/>
    <col min="2312" max="2312" width="16.81640625" style="678" customWidth="1"/>
    <col min="2313" max="2314" width="0" style="678" hidden="1" customWidth="1"/>
    <col min="2315" max="2315" width="24.26953125" style="678" customWidth="1"/>
    <col min="2316" max="2316" width="10.54296875" style="678" customWidth="1"/>
    <col min="2317" max="2560" width="9.1796875" style="678"/>
    <col min="2561" max="2561" width="5.81640625" style="678" customWidth="1"/>
    <col min="2562" max="2562" width="14.81640625" style="678" customWidth="1"/>
    <col min="2563" max="2563" width="21.7265625" style="678" customWidth="1"/>
    <col min="2564" max="2564" width="8.7265625" style="678" customWidth="1"/>
    <col min="2565" max="2565" width="13.453125" style="678" customWidth="1"/>
    <col min="2566" max="2566" width="12.1796875" style="678" customWidth="1"/>
    <col min="2567" max="2567" width="11.54296875" style="678" customWidth="1"/>
    <col min="2568" max="2568" width="16.81640625" style="678" customWidth="1"/>
    <col min="2569" max="2570" width="0" style="678" hidden="1" customWidth="1"/>
    <col min="2571" max="2571" width="24.26953125" style="678" customWidth="1"/>
    <col min="2572" max="2572" width="10.54296875" style="678" customWidth="1"/>
    <col min="2573" max="2816" width="9.1796875" style="678"/>
    <col min="2817" max="2817" width="5.81640625" style="678" customWidth="1"/>
    <col min="2818" max="2818" width="14.81640625" style="678" customWidth="1"/>
    <col min="2819" max="2819" width="21.7265625" style="678" customWidth="1"/>
    <col min="2820" max="2820" width="8.7265625" style="678" customWidth="1"/>
    <col min="2821" max="2821" width="13.453125" style="678" customWidth="1"/>
    <col min="2822" max="2822" width="12.1796875" style="678" customWidth="1"/>
    <col min="2823" max="2823" width="11.54296875" style="678" customWidth="1"/>
    <col min="2824" max="2824" width="16.81640625" style="678" customWidth="1"/>
    <col min="2825" max="2826" width="0" style="678" hidden="1" customWidth="1"/>
    <col min="2827" max="2827" width="24.26953125" style="678" customWidth="1"/>
    <col min="2828" max="2828" width="10.54296875" style="678" customWidth="1"/>
    <col min="2829" max="3072" width="9.1796875" style="678"/>
    <col min="3073" max="3073" width="5.81640625" style="678" customWidth="1"/>
    <col min="3074" max="3074" width="14.81640625" style="678" customWidth="1"/>
    <col min="3075" max="3075" width="21.7265625" style="678" customWidth="1"/>
    <col min="3076" max="3076" width="8.7265625" style="678" customWidth="1"/>
    <col min="3077" max="3077" width="13.453125" style="678" customWidth="1"/>
    <col min="3078" max="3078" width="12.1796875" style="678" customWidth="1"/>
    <col min="3079" max="3079" width="11.54296875" style="678" customWidth="1"/>
    <col min="3080" max="3080" width="16.81640625" style="678" customWidth="1"/>
    <col min="3081" max="3082" width="0" style="678" hidden="1" customWidth="1"/>
    <col min="3083" max="3083" width="24.26953125" style="678" customWidth="1"/>
    <col min="3084" max="3084" width="10.54296875" style="678" customWidth="1"/>
    <col min="3085" max="3328" width="9.1796875" style="678"/>
    <col min="3329" max="3329" width="5.81640625" style="678" customWidth="1"/>
    <col min="3330" max="3330" width="14.81640625" style="678" customWidth="1"/>
    <col min="3331" max="3331" width="21.7265625" style="678" customWidth="1"/>
    <col min="3332" max="3332" width="8.7265625" style="678" customWidth="1"/>
    <col min="3333" max="3333" width="13.453125" style="678" customWidth="1"/>
    <col min="3334" max="3334" width="12.1796875" style="678" customWidth="1"/>
    <col min="3335" max="3335" width="11.54296875" style="678" customWidth="1"/>
    <col min="3336" max="3336" width="16.81640625" style="678" customWidth="1"/>
    <col min="3337" max="3338" width="0" style="678" hidden="1" customWidth="1"/>
    <col min="3339" max="3339" width="24.26953125" style="678" customWidth="1"/>
    <col min="3340" max="3340" width="10.54296875" style="678" customWidth="1"/>
    <col min="3341" max="3584" width="9.1796875" style="678"/>
    <col min="3585" max="3585" width="5.81640625" style="678" customWidth="1"/>
    <col min="3586" max="3586" width="14.81640625" style="678" customWidth="1"/>
    <col min="3587" max="3587" width="21.7265625" style="678" customWidth="1"/>
    <col min="3588" max="3588" width="8.7265625" style="678" customWidth="1"/>
    <col min="3589" max="3589" width="13.453125" style="678" customWidth="1"/>
    <col min="3590" max="3590" width="12.1796875" style="678" customWidth="1"/>
    <col min="3591" max="3591" width="11.54296875" style="678" customWidth="1"/>
    <col min="3592" max="3592" width="16.81640625" style="678" customWidth="1"/>
    <col min="3593" max="3594" width="0" style="678" hidden="1" customWidth="1"/>
    <col min="3595" max="3595" width="24.26953125" style="678" customWidth="1"/>
    <col min="3596" max="3596" width="10.54296875" style="678" customWidth="1"/>
    <col min="3597" max="3840" width="9.1796875" style="678"/>
    <col min="3841" max="3841" width="5.81640625" style="678" customWidth="1"/>
    <col min="3842" max="3842" width="14.81640625" style="678" customWidth="1"/>
    <col min="3843" max="3843" width="21.7265625" style="678" customWidth="1"/>
    <col min="3844" max="3844" width="8.7265625" style="678" customWidth="1"/>
    <col min="3845" max="3845" width="13.453125" style="678" customWidth="1"/>
    <col min="3846" max="3846" width="12.1796875" style="678" customWidth="1"/>
    <col min="3847" max="3847" width="11.54296875" style="678" customWidth="1"/>
    <col min="3848" max="3848" width="16.81640625" style="678" customWidth="1"/>
    <col min="3849" max="3850" width="0" style="678" hidden="1" customWidth="1"/>
    <col min="3851" max="3851" width="24.26953125" style="678" customWidth="1"/>
    <col min="3852" max="3852" width="10.54296875" style="678" customWidth="1"/>
    <col min="3853" max="4096" width="9.1796875" style="678"/>
    <col min="4097" max="4097" width="5.81640625" style="678" customWidth="1"/>
    <col min="4098" max="4098" width="14.81640625" style="678" customWidth="1"/>
    <col min="4099" max="4099" width="21.7265625" style="678" customWidth="1"/>
    <col min="4100" max="4100" width="8.7265625" style="678" customWidth="1"/>
    <col min="4101" max="4101" width="13.453125" style="678" customWidth="1"/>
    <col min="4102" max="4102" width="12.1796875" style="678" customWidth="1"/>
    <col min="4103" max="4103" width="11.54296875" style="678" customWidth="1"/>
    <col min="4104" max="4104" width="16.81640625" style="678" customWidth="1"/>
    <col min="4105" max="4106" width="0" style="678" hidden="1" customWidth="1"/>
    <col min="4107" max="4107" width="24.26953125" style="678" customWidth="1"/>
    <col min="4108" max="4108" width="10.54296875" style="678" customWidth="1"/>
    <col min="4109" max="4352" width="9.1796875" style="678"/>
    <col min="4353" max="4353" width="5.81640625" style="678" customWidth="1"/>
    <col min="4354" max="4354" width="14.81640625" style="678" customWidth="1"/>
    <col min="4355" max="4355" width="21.7265625" style="678" customWidth="1"/>
    <col min="4356" max="4356" width="8.7265625" style="678" customWidth="1"/>
    <col min="4357" max="4357" width="13.453125" style="678" customWidth="1"/>
    <col min="4358" max="4358" width="12.1796875" style="678" customWidth="1"/>
    <col min="4359" max="4359" width="11.54296875" style="678" customWidth="1"/>
    <col min="4360" max="4360" width="16.81640625" style="678" customWidth="1"/>
    <col min="4361" max="4362" width="0" style="678" hidden="1" customWidth="1"/>
    <col min="4363" max="4363" width="24.26953125" style="678" customWidth="1"/>
    <col min="4364" max="4364" width="10.54296875" style="678" customWidth="1"/>
    <col min="4365" max="4608" width="9.1796875" style="678"/>
    <col min="4609" max="4609" width="5.81640625" style="678" customWidth="1"/>
    <col min="4610" max="4610" width="14.81640625" style="678" customWidth="1"/>
    <col min="4611" max="4611" width="21.7265625" style="678" customWidth="1"/>
    <col min="4612" max="4612" width="8.7265625" style="678" customWidth="1"/>
    <col min="4613" max="4613" width="13.453125" style="678" customWidth="1"/>
    <col min="4614" max="4614" width="12.1796875" style="678" customWidth="1"/>
    <col min="4615" max="4615" width="11.54296875" style="678" customWidth="1"/>
    <col min="4616" max="4616" width="16.81640625" style="678" customWidth="1"/>
    <col min="4617" max="4618" width="0" style="678" hidden="1" customWidth="1"/>
    <col min="4619" max="4619" width="24.26953125" style="678" customWidth="1"/>
    <col min="4620" max="4620" width="10.54296875" style="678" customWidth="1"/>
    <col min="4621" max="4864" width="9.1796875" style="678"/>
    <col min="4865" max="4865" width="5.81640625" style="678" customWidth="1"/>
    <col min="4866" max="4866" width="14.81640625" style="678" customWidth="1"/>
    <col min="4867" max="4867" width="21.7265625" style="678" customWidth="1"/>
    <col min="4868" max="4868" width="8.7265625" style="678" customWidth="1"/>
    <col min="4869" max="4869" width="13.453125" style="678" customWidth="1"/>
    <col min="4870" max="4870" width="12.1796875" style="678" customWidth="1"/>
    <col min="4871" max="4871" width="11.54296875" style="678" customWidth="1"/>
    <col min="4872" max="4872" width="16.81640625" style="678" customWidth="1"/>
    <col min="4873" max="4874" width="0" style="678" hidden="1" customWidth="1"/>
    <col min="4875" max="4875" width="24.26953125" style="678" customWidth="1"/>
    <col min="4876" max="4876" width="10.54296875" style="678" customWidth="1"/>
    <col min="4877" max="5120" width="9.1796875" style="678"/>
    <col min="5121" max="5121" width="5.81640625" style="678" customWidth="1"/>
    <col min="5122" max="5122" width="14.81640625" style="678" customWidth="1"/>
    <col min="5123" max="5123" width="21.7265625" style="678" customWidth="1"/>
    <col min="5124" max="5124" width="8.7265625" style="678" customWidth="1"/>
    <col min="5125" max="5125" width="13.453125" style="678" customWidth="1"/>
    <col min="5126" max="5126" width="12.1796875" style="678" customWidth="1"/>
    <col min="5127" max="5127" width="11.54296875" style="678" customWidth="1"/>
    <col min="5128" max="5128" width="16.81640625" style="678" customWidth="1"/>
    <col min="5129" max="5130" width="0" style="678" hidden="1" customWidth="1"/>
    <col min="5131" max="5131" width="24.26953125" style="678" customWidth="1"/>
    <col min="5132" max="5132" width="10.54296875" style="678" customWidth="1"/>
    <col min="5133" max="5376" width="9.1796875" style="678"/>
    <col min="5377" max="5377" width="5.81640625" style="678" customWidth="1"/>
    <col min="5378" max="5378" width="14.81640625" style="678" customWidth="1"/>
    <col min="5379" max="5379" width="21.7265625" style="678" customWidth="1"/>
    <col min="5380" max="5380" width="8.7265625" style="678" customWidth="1"/>
    <col min="5381" max="5381" width="13.453125" style="678" customWidth="1"/>
    <col min="5382" max="5382" width="12.1796875" style="678" customWidth="1"/>
    <col min="5383" max="5383" width="11.54296875" style="678" customWidth="1"/>
    <col min="5384" max="5384" width="16.81640625" style="678" customWidth="1"/>
    <col min="5385" max="5386" width="0" style="678" hidden="1" customWidth="1"/>
    <col min="5387" max="5387" width="24.26953125" style="678" customWidth="1"/>
    <col min="5388" max="5388" width="10.54296875" style="678" customWidth="1"/>
    <col min="5389" max="5632" width="9.1796875" style="678"/>
    <col min="5633" max="5633" width="5.81640625" style="678" customWidth="1"/>
    <col min="5634" max="5634" width="14.81640625" style="678" customWidth="1"/>
    <col min="5635" max="5635" width="21.7265625" style="678" customWidth="1"/>
    <col min="5636" max="5636" width="8.7265625" style="678" customWidth="1"/>
    <col min="5637" max="5637" width="13.453125" style="678" customWidth="1"/>
    <col min="5638" max="5638" width="12.1796875" style="678" customWidth="1"/>
    <col min="5639" max="5639" width="11.54296875" style="678" customWidth="1"/>
    <col min="5640" max="5640" width="16.81640625" style="678" customWidth="1"/>
    <col min="5641" max="5642" width="0" style="678" hidden="1" customWidth="1"/>
    <col min="5643" max="5643" width="24.26953125" style="678" customWidth="1"/>
    <col min="5644" max="5644" width="10.54296875" style="678" customWidth="1"/>
    <col min="5645" max="5888" width="9.1796875" style="678"/>
    <col min="5889" max="5889" width="5.81640625" style="678" customWidth="1"/>
    <col min="5890" max="5890" width="14.81640625" style="678" customWidth="1"/>
    <col min="5891" max="5891" width="21.7265625" style="678" customWidth="1"/>
    <col min="5892" max="5892" width="8.7265625" style="678" customWidth="1"/>
    <col min="5893" max="5893" width="13.453125" style="678" customWidth="1"/>
    <col min="5894" max="5894" width="12.1796875" style="678" customWidth="1"/>
    <col min="5895" max="5895" width="11.54296875" style="678" customWidth="1"/>
    <col min="5896" max="5896" width="16.81640625" style="678" customWidth="1"/>
    <col min="5897" max="5898" width="0" style="678" hidden="1" customWidth="1"/>
    <col min="5899" max="5899" width="24.26953125" style="678" customWidth="1"/>
    <col min="5900" max="5900" width="10.54296875" style="678" customWidth="1"/>
    <col min="5901" max="6144" width="9.1796875" style="678"/>
    <col min="6145" max="6145" width="5.81640625" style="678" customWidth="1"/>
    <col min="6146" max="6146" width="14.81640625" style="678" customWidth="1"/>
    <col min="6147" max="6147" width="21.7265625" style="678" customWidth="1"/>
    <col min="6148" max="6148" width="8.7265625" style="678" customWidth="1"/>
    <col min="6149" max="6149" width="13.453125" style="678" customWidth="1"/>
    <col min="6150" max="6150" width="12.1796875" style="678" customWidth="1"/>
    <col min="6151" max="6151" width="11.54296875" style="678" customWidth="1"/>
    <col min="6152" max="6152" width="16.81640625" style="678" customWidth="1"/>
    <col min="6153" max="6154" width="0" style="678" hidden="1" customWidth="1"/>
    <col min="6155" max="6155" width="24.26953125" style="678" customWidth="1"/>
    <col min="6156" max="6156" width="10.54296875" style="678" customWidth="1"/>
    <col min="6157" max="6400" width="9.1796875" style="678"/>
    <col min="6401" max="6401" width="5.81640625" style="678" customWidth="1"/>
    <col min="6402" max="6402" width="14.81640625" style="678" customWidth="1"/>
    <col min="6403" max="6403" width="21.7265625" style="678" customWidth="1"/>
    <col min="6404" max="6404" width="8.7265625" style="678" customWidth="1"/>
    <col min="6405" max="6405" width="13.453125" style="678" customWidth="1"/>
    <col min="6406" max="6406" width="12.1796875" style="678" customWidth="1"/>
    <col min="6407" max="6407" width="11.54296875" style="678" customWidth="1"/>
    <col min="6408" max="6408" width="16.81640625" style="678" customWidth="1"/>
    <col min="6409" max="6410" width="0" style="678" hidden="1" customWidth="1"/>
    <col min="6411" max="6411" width="24.26953125" style="678" customWidth="1"/>
    <col min="6412" max="6412" width="10.54296875" style="678" customWidth="1"/>
    <col min="6413" max="6656" width="9.1796875" style="678"/>
    <col min="6657" max="6657" width="5.81640625" style="678" customWidth="1"/>
    <col min="6658" max="6658" width="14.81640625" style="678" customWidth="1"/>
    <col min="6659" max="6659" width="21.7265625" style="678" customWidth="1"/>
    <col min="6660" max="6660" width="8.7265625" style="678" customWidth="1"/>
    <col min="6661" max="6661" width="13.453125" style="678" customWidth="1"/>
    <col min="6662" max="6662" width="12.1796875" style="678" customWidth="1"/>
    <col min="6663" max="6663" width="11.54296875" style="678" customWidth="1"/>
    <col min="6664" max="6664" width="16.81640625" style="678" customWidth="1"/>
    <col min="6665" max="6666" width="0" style="678" hidden="1" customWidth="1"/>
    <col min="6667" max="6667" width="24.26953125" style="678" customWidth="1"/>
    <col min="6668" max="6668" width="10.54296875" style="678" customWidth="1"/>
    <col min="6669" max="6912" width="9.1796875" style="678"/>
    <col min="6913" max="6913" width="5.81640625" style="678" customWidth="1"/>
    <col min="6914" max="6914" width="14.81640625" style="678" customWidth="1"/>
    <col min="6915" max="6915" width="21.7265625" style="678" customWidth="1"/>
    <col min="6916" max="6916" width="8.7265625" style="678" customWidth="1"/>
    <col min="6917" max="6917" width="13.453125" style="678" customWidth="1"/>
    <col min="6918" max="6918" width="12.1796875" style="678" customWidth="1"/>
    <col min="6919" max="6919" width="11.54296875" style="678" customWidth="1"/>
    <col min="6920" max="6920" width="16.81640625" style="678" customWidth="1"/>
    <col min="6921" max="6922" width="0" style="678" hidden="1" customWidth="1"/>
    <col min="6923" max="6923" width="24.26953125" style="678" customWidth="1"/>
    <col min="6924" max="6924" width="10.54296875" style="678" customWidth="1"/>
    <col min="6925" max="7168" width="9.1796875" style="678"/>
    <col min="7169" max="7169" width="5.81640625" style="678" customWidth="1"/>
    <col min="7170" max="7170" width="14.81640625" style="678" customWidth="1"/>
    <col min="7171" max="7171" width="21.7265625" style="678" customWidth="1"/>
    <col min="7172" max="7172" width="8.7265625" style="678" customWidth="1"/>
    <col min="7173" max="7173" width="13.453125" style="678" customWidth="1"/>
    <col min="7174" max="7174" width="12.1796875" style="678" customWidth="1"/>
    <col min="7175" max="7175" width="11.54296875" style="678" customWidth="1"/>
    <col min="7176" max="7176" width="16.81640625" style="678" customWidth="1"/>
    <col min="7177" max="7178" width="0" style="678" hidden="1" customWidth="1"/>
    <col min="7179" max="7179" width="24.26953125" style="678" customWidth="1"/>
    <col min="7180" max="7180" width="10.54296875" style="678" customWidth="1"/>
    <col min="7181" max="7424" width="9.1796875" style="678"/>
    <col min="7425" max="7425" width="5.81640625" style="678" customWidth="1"/>
    <col min="7426" max="7426" width="14.81640625" style="678" customWidth="1"/>
    <col min="7427" max="7427" width="21.7265625" style="678" customWidth="1"/>
    <col min="7428" max="7428" width="8.7265625" style="678" customWidth="1"/>
    <col min="7429" max="7429" width="13.453125" style="678" customWidth="1"/>
    <col min="7430" max="7430" width="12.1796875" style="678" customWidth="1"/>
    <col min="7431" max="7431" width="11.54296875" style="678" customWidth="1"/>
    <col min="7432" max="7432" width="16.81640625" style="678" customWidth="1"/>
    <col min="7433" max="7434" width="0" style="678" hidden="1" customWidth="1"/>
    <col min="7435" max="7435" width="24.26953125" style="678" customWidth="1"/>
    <col min="7436" max="7436" width="10.54296875" style="678" customWidth="1"/>
    <col min="7437" max="7680" width="9.1796875" style="678"/>
    <col min="7681" max="7681" width="5.81640625" style="678" customWidth="1"/>
    <col min="7682" max="7682" width="14.81640625" style="678" customWidth="1"/>
    <col min="7683" max="7683" width="21.7265625" style="678" customWidth="1"/>
    <col min="7684" max="7684" width="8.7265625" style="678" customWidth="1"/>
    <col min="7685" max="7685" width="13.453125" style="678" customWidth="1"/>
    <col min="7686" max="7686" width="12.1796875" style="678" customWidth="1"/>
    <col min="7687" max="7687" width="11.54296875" style="678" customWidth="1"/>
    <col min="7688" max="7688" width="16.81640625" style="678" customWidth="1"/>
    <col min="7689" max="7690" width="0" style="678" hidden="1" customWidth="1"/>
    <col min="7691" max="7691" width="24.26953125" style="678" customWidth="1"/>
    <col min="7692" max="7692" width="10.54296875" style="678" customWidth="1"/>
    <col min="7693" max="7936" width="9.1796875" style="678"/>
    <col min="7937" max="7937" width="5.81640625" style="678" customWidth="1"/>
    <col min="7938" max="7938" width="14.81640625" style="678" customWidth="1"/>
    <col min="7939" max="7939" width="21.7265625" style="678" customWidth="1"/>
    <col min="7940" max="7940" width="8.7265625" style="678" customWidth="1"/>
    <col min="7941" max="7941" width="13.453125" style="678" customWidth="1"/>
    <col min="7942" max="7942" width="12.1796875" style="678" customWidth="1"/>
    <col min="7943" max="7943" width="11.54296875" style="678" customWidth="1"/>
    <col min="7944" max="7944" width="16.81640625" style="678" customWidth="1"/>
    <col min="7945" max="7946" width="0" style="678" hidden="1" customWidth="1"/>
    <col min="7947" max="7947" width="24.26953125" style="678" customWidth="1"/>
    <col min="7948" max="7948" width="10.54296875" style="678" customWidth="1"/>
    <col min="7949" max="8192" width="9.1796875" style="678"/>
    <col min="8193" max="8193" width="5.81640625" style="678" customWidth="1"/>
    <col min="8194" max="8194" width="14.81640625" style="678" customWidth="1"/>
    <col min="8195" max="8195" width="21.7265625" style="678" customWidth="1"/>
    <col min="8196" max="8196" width="8.7265625" style="678" customWidth="1"/>
    <col min="8197" max="8197" width="13.453125" style="678" customWidth="1"/>
    <col min="8198" max="8198" width="12.1796875" style="678" customWidth="1"/>
    <col min="8199" max="8199" width="11.54296875" style="678" customWidth="1"/>
    <col min="8200" max="8200" width="16.81640625" style="678" customWidth="1"/>
    <col min="8201" max="8202" width="0" style="678" hidden="1" customWidth="1"/>
    <col min="8203" max="8203" width="24.26953125" style="678" customWidth="1"/>
    <col min="8204" max="8204" width="10.54296875" style="678" customWidth="1"/>
    <col min="8205" max="8448" width="9.1796875" style="678"/>
    <col min="8449" max="8449" width="5.81640625" style="678" customWidth="1"/>
    <col min="8450" max="8450" width="14.81640625" style="678" customWidth="1"/>
    <col min="8451" max="8451" width="21.7265625" style="678" customWidth="1"/>
    <col min="8452" max="8452" width="8.7265625" style="678" customWidth="1"/>
    <col min="8453" max="8453" width="13.453125" style="678" customWidth="1"/>
    <col min="8454" max="8454" width="12.1796875" style="678" customWidth="1"/>
    <col min="8455" max="8455" width="11.54296875" style="678" customWidth="1"/>
    <col min="8456" max="8456" width="16.81640625" style="678" customWidth="1"/>
    <col min="8457" max="8458" width="0" style="678" hidden="1" customWidth="1"/>
    <col min="8459" max="8459" width="24.26953125" style="678" customWidth="1"/>
    <col min="8460" max="8460" width="10.54296875" style="678" customWidth="1"/>
    <col min="8461" max="8704" width="9.1796875" style="678"/>
    <col min="8705" max="8705" width="5.81640625" style="678" customWidth="1"/>
    <col min="8706" max="8706" width="14.81640625" style="678" customWidth="1"/>
    <col min="8707" max="8707" width="21.7265625" style="678" customWidth="1"/>
    <col min="8708" max="8708" width="8.7265625" style="678" customWidth="1"/>
    <col min="8709" max="8709" width="13.453125" style="678" customWidth="1"/>
    <col min="8710" max="8710" width="12.1796875" style="678" customWidth="1"/>
    <col min="8711" max="8711" width="11.54296875" style="678" customWidth="1"/>
    <col min="8712" max="8712" width="16.81640625" style="678" customWidth="1"/>
    <col min="8713" max="8714" width="0" style="678" hidden="1" customWidth="1"/>
    <col min="8715" max="8715" width="24.26953125" style="678" customWidth="1"/>
    <col min="8716" max="8716" width="10.54296875" style="678" customWidth="1"/>
    <col min="8717" max="8960" width="9.1796875" style="678"/>
    <col min="8961" max="8961" width="5.81640625" style="678" customWidth="1"/>
    <col min="8962" max="8962" width="14.81640625" style="678" customWidth="1"/>
    <col min="8963" max="8963" width="21.7265625" style="678" customWidth="1"/>
    <col min="8964" max="8964" width="8.7265625" style="678" customWidth="1"/>
    <col min="8965" max="8965" width="13.453125" style="678" customWidth="1"/>
    <col min="8966" max="8966" width="12.1796875" style="678" customWidth="1"/>
    <col min="8967" max="8967" width="11.54296875" style="678" customWidth="1"/>
    <col min="8968" max="8968" width="16.81640625" style="678" customWidth="1"/>
    <col min="8969" max="8970" width="0" style="678" hidden="1" customWidth="1"/>
    <col min="8971" max="8971" width="24.26953125" style="678" customWidth="1"/>
    <col min="8972" max="8972" width="10.54296875" style="678" customWidth="1"/>
    <col min="8973" max="9216" width="9.1796875" style="678"/>
    <col min="9217" max="9217" width="5.81640625" style="678" customWidth="1"/>
    <col min="9218" max="9218" width="14.81640625" style="678" customWidth="1"/>
    <col min="9219" max="9219" width="21.7265625" style="678" customWidth="1"/>
    <col min="9220" max="9220" width="8.7265625" style="678" customWidth="1"/>
    <col min="9221" max="9221" width="13.453125" style="678" customWidth="1"/>
    <col min="9222" max="9222" width="12.1796875" style="678" customWidth="1"/>
    <col min="9223" max="9223" width="11.54296875" style="678" customWidth="1"/>
    <col min="9224" max="9224" width="16.81640625" style="678" customWidth="1"/>
    <col min="9225" max="9226" width="0" style="678" hidden="1" customWidth="1"/>
    <col min="9227" max="9227" width="24.26953125" style="678" customWidth="1"/>
    <col min="9228" max="9228" width="10.54296875" style="678" customWidth="1"/>
    <col min="9229" max="9472" width="9.1796875" style="678"/>
    <col min="9473" max="9473" width="5.81640625" style="678" customWidth="1"/>
    <col min="9474" max="9474" width="14.81640625" style="678" customWidth="1"/>
    <col min="9475" max="9475" width="21.7265625" style="678" customWidth="1"/>
    <col min="9476" max="9476" width="8.7265625" style="678" customWidth="1"/>
    <col min="9477" max="9477" width="13.453125" style="678" customWidth="1"/>
    <col min="9478" max="9478" width="12.1796875" style="678" customWidth="1"/>
    <col min="9479" max="9479" width="11.54296875" style="678" customWidth="1"/>
    <col min="9480" max="9480" width="16.81640625" style="678" customWidth="1"/>
    <col min="9481" max="9482" width="0" style="678" hidden="1" customWidth="1"/>
    <col min="9483" max="9483" width="24.26953125" style="678" customWidth="1"/>
    <col min="9484" max="9484" width="10.54296875" style="678" customWidth="1"/>
    <col min="9485" max="9728" width="9.1796875" style="678"/>
    <col min="9729" max="9729" width="5.81640625" style="678" customWidth="1"/>
    <col min="9730" max="9730" width="14.81640625" style="678" customWidth="1"/>
    <col min="9731" max="9731" width="21.7265625" style="678" customWidth="1"/>
    <col min="9732" max="9732" width="8.7265625" style="678" customWidth="1"/>
    <col min="9733" max="9733" width="13.453125" style="678" customWidth="1"/>
    <col min="9734" max="9734" width="12.1796875" style="678" customWidth="1"/>
    <col min="9735" max="9735" width="11.54296875" style="678" customWidth="1"/>
    <col min="9736" max="9736" width="16.81640625" style="678" customWidth="1"/>
    <col min="9737" max="9738" width="0" style="678" hidden="1" customWidth="1"/>
    <col min="9739" max="9739" width="24.26953125" style="678" customWidth="1"/>
    <col min="9740" max="9740" width="10.54296875" style="678" customWidth="1"/>
    <col min="9741" max="9984" width="9.1796875" style="678"/>
    <col min="9985" max="9985" width="5.81640625" style="678" customWidth="1"/>
    <col min="9986" max="9986" width="14.81640625" style="678" customWidth="1"/>
    <col min="9987" max="9987" width="21.7265625" style="678" customWidth="1"/>
    <col min="9988" max="9988" width="8.7265625" style="678" customWidth="1"/>
    <col min="9989" max="9989" width="13.453125" style="678" customWidth="1"/>
    <col min="9990" max="9990" width="12.1796875" style="678" customWidth="1"/>
    <col min="9991" max="9991" width="11.54296875" style="678" customWidth="1"/>
    <col min="9992" max="9992" width="16.81640625" style="678" customWidth="1"/>
    <col min="9993" max="9994" width="0" style="678" hidden="1" customWidth="1"/>
    <col min="9995" max="9995" width="24.26953125" style="678" customWidth="1"/>
    <col min="9996" max="9996" width="10.54296875" style="678" customWidth="1"/>
    <col min="9997" max="10240" width="9.1796875" style="678"/>
    <col min="10241" max="10241" width="5.81640625" style="678" customWidth="1"/>
    <col min="10242" max="10242" width="14.81640625" style="678" customWidth="1"/>
    <col min="10243" max="10243" width="21.7265625" style="678" customWidth="1"/>
    <col min="10244" max="10244" width="8.7265625" style="678" customWidth="1"/>
    <col min="10245" max="10245" width="13.453125" style="678" customWidth="1"/>
    <col min="10246" max="10246" width="12.1796875" style="678" customWidth="1"/>
    <col min="10247" max="10247" width="11.54296875" style="678" customWidth="1"/>
    <col min="10248" max="10248" width="16.81640625" style="678" customWidth="1"/>
    <col min="10249" max="10250" width="0" style="678" hidden="1" customWidth="1"/>
    <col min="10251" max="10251" width="24.26953125" style="678" customWidth="1"/>
    <col min="10252" max="10252" width="10.54296875" style="678" customWidth="1"/>
    <col min="10253" max="10496" width="9.1796875" style="678"/>
    <col min="10497" max="10497" width="5.81640625" style="678" customWidth="1"/>
    <col min="10498" max="10498" width="14.81640625" style="678" customWidth="1"/>
    <col min="10499" max="10499" width="21.7265625" style="678" customWidth="1"/>
    <col min="10500" max="10500" width="8.7265625" style="678" customWidth="1"/>
    <col min="10501" max="10501" width="13.453125" style="678" customWidth="1"/>
    <col min="10502" max="10502" width="12.1796875" style="678" customWidth="1"/>
    <col min="10503" max="10503" width="11.54296875" style="678" customWidth="1"/>
    <col min="10504" max="10504" width="16.81640625" style="678" customWidth="1"/>
    <col min="10505" max="10506" width="0" style="678" hidden="1" customWidth="1"/>
    <col min="10507" max="10507" width="24.26953125" style="678" customWidth="1"/>
    <col min="10508" max="10508" width="10.54296875" style="678" customWidth="1"/>
    <col min="10509" max="10752" width="9.1796875" style="678"/>
    <col min="10753" max="10753" width="5.81640625" style="678" customWidth="1"/>
    <col min="10754" max="10754" width="14.81640625" style="678" customWidth="1"/>
    <col min="10755" max="10755" width="21.7265625" style="678" customWidth="1"/>
    <col min="10756" max="10756" width="8.7265625" style="678" customWidth="1"/>
    <col min="10757" max="10757" width="13.453125" style="678" customWidth="1"/>
    <col min="10758" max="10758" width="12.1796875" style="678" customWidth="1"/>
    <col min="10759" max="10759" width="11.54296875" style="678" customWidth="1"/>
    <col min="10760" max="10760" width="16.81640625" style="678" customWidth="1"/>
    <col min="10761" max="10762" width="0" style="678" hidden="1" customWidth="1"/>
    <col min="10763" max="10763" width="24.26953125" style="678" customWidth="1"/>
    <col min="10764" max="10764" width="10.54296875" style="678" customWidth="1"/>
    <col min="10765" max="11008" width="9.1796875" style="678"/>
    <col min="11009" max="11009" width="5.81640625" style="678" customWidth="1"/>
    <col min="11010" max="11010" width="14.81640625" style="678" customWidth="1"/>
    <col min="11011" max="11011" width="21.7265625" style="678" customWidth="1"/>
    <col min="11012" max="11012" width="8.7265625" style="678" customWidth="1"/>
    <col min="11013" max="11013" width="13.453125" style="678" customWidth="1"/>
    <col min="11014" max="11014" width="12.1796875" style="678" customWidth="1"/>
    <col min="11015" max="11015" width="11.54296875" style="678" customWidth="1"/>
    <col min="11016" max="11016" width="16.81640625" style="678" customWidth="1"/>
    <col min="11017" max="11018" width="0" style="678" hidden="1" customWidth="1"/>
    <col min="11019" max="11019" width="24.26953125" style="678" customWidth="1"/>
    <col min="11020" max="11020" width="10.54296875" style="678" customWidth="1"/>
    <col min="11021" max="11264" width="9.1796875" style="678"/>
    <col min="11265" max="11265" width="5.81640625" style="678" customWidth="1"/>
    <col min="11266" max="11266" width="14.81640625" style="678" customWidth="1"/>
    <col min="11267" max="11267" width="21.7265625" style="678" customWidth="1"/>
    <col min="11268" max="11268" width="8.7265625" style="678" customWidth="1"/>
    <col min="11269" max="11269" width="13.453125" style="678" customWidth="1"/>
    <col min="11270" max="11270" width="12.1796875" style="678" customWidth="1"/>
    <col min="11271" max="11271" width="11.54296875" style="678" customWidth="1"/>
    <col min="11272" max="11272" width="16.81640625" style="678" customWidth="1"/>
    <col min="11273" max="11274" width="0" style="678" hidden="1" customWidth="1"/>
    <col min="11275" max="11275" width="24.26953125" style="678" customWidth="1"/>
    <col min="11276" max="11276" width="10.54296875" style="678" customWidth="1"/>
    <col min="11277" max="11520" width="9.1796875" style="678"/>
    <col min="11521" max="11521" width="5.81640625" style="678" customWidth="1"/>
    <col min="11522" max="11522" width="14.81640625" style="678" customWidth="1"/>
    <col min="11523" max="11523" width="21.7265625" style="678" customWidth="1"/>
    <col min="11524" max="11524" width="8.7265625" style="678" customWidth="1"/>
    <col min="11525" max="11525" width="13.453125" style="678" customWidth="1"/>
    <col min="11526" max="11526" width="12.1796875" style="678" customWidth="1"/>
    <col min="11527" max="11527" width="11.54296875" style="678" customWidth="1"/>
    <col min="11528" max="11528" width="16.81640625" style="678" customWidth="1"/>
    <col min="11529" max="11530" width="0" style="678" hidden="1" customWidth="1"/>
    <col min="11531" max="11531" width="24.26953125" style="678" customWidth="1"/>
    <col min="11532" max="11532" width="10.54296875" style="678" customWidth="1"/>
    <col min="11533" max="11776" width="9.1796875" style="678"/>
    <col min="11777" max="11777" width="5.81640625" style="678" customWidth="1"/>
    <col min="11778" max="11778" width="14.81640625" style="678" customWidth="1"/>
    <col min="11779" max="11779" width="21.7265625" style="678" customWidth="1"/>
    <col min="11780" max="11780" width="8.7265625" style="678" customWidth="1"/>
    <col min="11781" max="11781" width="13.453125" style="678" customWidth="1"/>
    <col min="11782" max="11782" width="12.1796875" style="678" customWidth="1"/>
    <col min="11783" max="11783" width="11.54296875" style="678" customWidth="1"/>
    <col min="11784" max="11784" width="16.81640625" style="678" customWidth="1"/>
    <col min="11785" max="11786" width="0" style="678" hidden="1" customWidth="1"/>
    <col min="11787" max="11787" width="24.26953125" style="678" customWidth="1"/>
    <col min="11788" max="11788" width="10.54296875" style="678" customWidth="1"/>
    <col min="11789" max="12032" width="9.1796875" style="678"/>
    <col min="12033" max="12033" width="5.81640625" style="678" customWidth="1"/>
    <col min="12034" max="12034" width="14.81640625" style="678" customWidth="1"/>
    <col min="12035" max="12035" width="21.7265625" style="678" customWidth="1"/>
    <col min="12036" max="12036" width="8.7265625" style="678" customWidth="1"/>
    <col min="12037" max="12037" width="13.453125" style="678" customWidth="1"/>
    <col min="12038" max="12038" width="12.1796875" style="678" customWidth="1"/>
    <col min="12039" max="12039" width="11.54296875" style="678" customWidth="1"/>
    <col min="12040" max="12040" width="16.81640625" style="678" customWidth="1"/>
    <col min="12041" max="12042" width="0" style="678" hidden="1" customWidth="1"/>
    <col min="12043" max="12043" width="24.26953125" style="678" customWidth="1"/>
    <col min="12044" max="12044" width="10.54296875" style="678" customWidth="1"/>
    <col min="12045" max="12288" width="9.1796875" style="678"/>
    <col min="12289" max="12289" width="5.81640625" style="678" customWidth="1"/>
    <col min="12290" max="12290" width="14.81640625" style="678" customWidth="1"/>
    <col min="12291" max="12291" width="21.7265625" style="678" customWidth="1"/>
    <col min="12292" max="12292" width="8.7265625" style="678" customWidth="1"/>
    <col min="12293" max="12293" width="13.453125" style="678" customWidth="1"/>
    <col min="12294" max="12294" width="12.1796875" style="678" customWidth="1"/>
    <col min="12295" max="12295" width="11.54296875" style="678" customWidth="1"/>
    <col min="12296" max="12296" width="16.81640625" style="678" customWidth="1"/>
    <col min="12297" max="12298" width="0" style="678" hidden="1" customWidth="1"/>
    <col min="12299" max="12299" width="24.26953125" style="678" customWidth="1"/>
    <col min="12300" max="12300" width="10.54296875" style="678" customWidth="1"/>
    <col min="12301" max="12544" width="9.1796875" style="678"/>
    <col min="12545" max="12545" width="5.81640625" style="678" customWidth="1"/>
    <col min="12546" max="12546" width="14.81640625" style="678" customWidth="1"/>
    <col min="12547" max="12547" width="21.7265625" style="678" customWidth="1"/>
    <col min="12548" max="12548" width="8.7265625" style="678" customWidth="1"/>
    <col min="12549" max="12549" width="13.453125" style="678" customWidth="1"/>
    <col min="12550" max="12550" width="12.1796875" style="678" customWidth="1"/>
    <col min="12551" max="12551" width="11.54296875" style="678" customWidth="1"/>
    <col min="12552" max="12552" width="16.81640625" style="678" customWidth="1"/>
    <col min="12553" max="12554" width="0" style="678" hidden="1" customWidth="1"/>
    <col min="12555" max="12555" width="24.26953125" style="678" customWidth="1"/>
    <col min="12556" max="12556" width="10.54296875" style="678" customWidth="1"/>
    <col min="12557" max="12800" width="9.1796875" style="678"/>
    <col min="12801" max="12801" width="5.81640625" style="678" customWidth="1"/>
    <col min="12802" max="12802" width="14.81640625" style="678" customWidth="1"/>
    <col min="12803" max="12803" width="21.7265625" style="678" customWidth="1"/>
    <col min="12804" max="12804" width="8.7265625" style="678" customWidth="1"/>
    <col min="12805" max="12805" width="13.453125" style="678" customWidth="1"/>
    <col min="12806" max="12806" width="12.1796875" style="678" customWidth="1"/>
    <col min="12807" max="12807" width="11.54296875" style="678" customWidth="1"/>
    <col min="12808" max="12808" width="16.81640625" style="678" customWidth="1"/>
    <col min="12809" max="12810" width="0" style="678" hidden="1" customWidth="1"/>
    <col min="12811" max="12811" width="24.26953125" style="678" customWidth="1"/>
    <col min="12812" max="12812" width="10.54296875" style="678" customWidth="1"/>
    <col min="12813" max="13056" width="9.1796875" style="678"/>
    <col min="13057" max="13057" width="5.81640625" style="678" customWidth="1"/>
    <col min="13058" max="13058" width="14.81640625" style="678" customWidth="1"/>
    <col min="13059" max="13059" width="21.7265625" style="678" customWidth="1"/>
    <col min="13060" max="13060" width="8.7265625" style="678" customWidth="1"/>
    <col min="13061" max="13061" width="13.453125" style="678" customWidth="1"/>
    <col min="13062" max="13062" width="12.1796875" style="678" customWidth="1"/>
    <col min="13063" max="13063" width="11.54296875" style="678" customWidth="1"/>
    <col min="13064" max="13064" width="16.81640625" style="678" customWidth="1"/>
    <col min="13065" max="13066" width="0" style="678" hidden="1" customWidth="1"/>
    <col min="13067" max="13067" width="24.26953125" style="678" customWidth="1"/>
    <col min="13068" max="13068" width="10.54296875" style="678" customWidth="1"/>
    <col min="13069" max="13312" width="9.1796875" style="678"/>
    <col min="13313" max="13313" width="5.81640625" style="678" customWidth="1"/>
    <col min="13314" max="13314" width="14.81640625" style="678" customWidth="1"/>
    <col min="13315" max="13315" width="21.7265625" style="678" customWidth="1"/>
    <col min="13316" max="13316" width="8.7265625" style="678" customWidth="1"/>
    <col min="13317" max="13317" width="13.453125" style="678" customWidth="1"/>
    <col min="13318" max="13318" width="12.1796875" style="678" customWidth="1"/>
    <col min="13319" max="13319" width="11.54296875" style="678" customWidth="1"/>
    <col min="13320" max="13320" width="16.81640625" style="678" customWidth="1"/>
    <col min="13321" max="13322" width="0" style="678" hidden="1" customWidth="1"/>
    <col min="13323" max="13323" width="24.26953125" style="678" customWidth="1"/>
    <col min="13324" max="13324" width="10.54296875" style="678" customWidth="1"/>
    <col min="13325" max="13568" width="9.1796875" style="678"/>
    <col min="13569" max="13569" width="5.81640625" style="678" customWidth="1"/>
    <col min="13570" max="13570" width="14.81640625" style="678" customWidth="1"/>
    <col min="13571" max="13571" width="21.7265625" style="678" customWidth="1"/>
    <col min="13572" max="13572" width="8.7265625" style="678" customWidth="1"/>
    <col min="13573" max="13573" width="13.453125" style="678" customWidth="1"/>
    <col min="13574" max="13574" width="12.1796875" style="678" customWidth="1"/>
    <col min="13575" max="13575" width="11.54296875" style="678" customWidth="1"/>
    <col min="13576" max="13576" width="16.81640625" style="678" customWidth="1"/>
    <col min="13577" max="13578" width="0" style="678" hidden="1" customWidth="1"/>
    <col min="13579" max="13579" width="24.26953125" style="678" customWidth="1"/>
    <col min="13580" max="13580" width="10.54296875" style="678" customWidth="1"/>
    <col min="13581" max="13824" width="9.1796875" style="678"/>
    <col min="13825" max="13825" width="5.81640625" style="678" customWidth="1"/>
    <col min="13826" max="13826" width="14.81640625" style="678" customWidth="1"/>
    <col min="13827" max="13827" width="21.7265625" style="678" customWidth="1"/>
    <col min="13828" max="13828" width="8.7265625" style="678" customWidth="1"/>
    <col min="13829" max="13829" width="13.453125" style="678" customWidth="1"/>
    <col min="13830" max="13830" width="12.1796875" style="678" customWidth="1"/>
    <col min="13831" max="13831" width="11.54296875" style="678" customWidth="1"/>
    <col min="13832" max="13832" width="16.81640625" style="678" customWidth="1"/>
    <col min="13833" max="13834" width="0" style="678" hidden="1" customWidth="1"/>
    <col min="13835" max="13835" width="24.26953125" style="678" customWidth="1"/>
    <col min="13836" max="13836" width="10.54296875" style="678" customWidth="1"/>
    <col min="13837" max="14080" width="9.1796875" style="678"/>
    <col min="14081" max="14081" width="5.81640625" style="678" customWidth="1"/>
    <col min="14082" max="14082" width="14.81640625" style="678" customWidth="1"/>
    <col min="14083" max="14083" width="21.7265625" style="678" customWidth="1"/>
    <col min="14084" max="14084" width="8.7265625" style="678" customWidth="1"/>
    <col min="14085" max="14085" width="13.453125" style="678" customWidth="1"/>
    <col min="14086" max="14086" width="12.1796875" style="678" customWidth="1"/>
    <col min="14087" max="14087" width="11.54296875" style="678" customWidth="1"/>
    <col min="14088" max="14088" width="16.81640625" style="678" customWidth="1"/>
    <col min="14089" max="14090" width="0" style="678" hidden="1" customWidth="1"/>
    <col min="14091" max="14091" width="24.26953125" style="678" customWidth="1"/>
    <col min="14092" max="14092" width="10.54296875" style="678" customWidth="1"/>
    <col min="14093" max="14336" width="9.1796875" style="678"/>
    <col min="14337" max="14337" width="5.81640625" style="678" customWidth="1"/>
    <col min="14338" max="14338" width="14.81640625" style="678" customWidth="1"/>
    <col min="14339" max="14339" width="21.7265625" style="678" customWidth="1"/>
    <col min="14340" max="14340" width="8.7265625" style="678" customWidth="1"/>
    <col min="14341" max="14341" width="13.453125" style="678" customWidth="1"/>
    <col min="14342" max="14342" width="12.1796875" style="678" customWidth="1"/>
    <col min="14343" max="14343" width="11.54296875" style="678" customWidth="1"/>
    <col min="14344" max="14344" width="16.81640625" style="678" customWidth="1"/>
    <col min="14345" max="14346" width="0" style="678" hidden="1" customWidth="1"/>
    <col min="14347" max="14347" width="24.26953125" style="678" customWidth="1"/>
    <col min="14348" max="14348" width="10.54296875" style="678" customWidth="1"/>
    <col min="14349" max="14592" width="9.1796875" style="678"/>
    <col min="14593" max="14593" width="5.81640625" style="678" customWidth="1"/>
    <col min="14594" max="14594" width="14.81640625" style="678" customWidth="1"/>
    <col min="14595" max="14595" width="21.7265625" style="678" customWidth="1"/>
    <col min="14596" max="14596" width="8.7265625" style="678" customWidth="1"/>
    <col min="14597" max="14597" width="13.453125" style="678" customWidth="1"/>
    <col min="14598" max="14598" width="12.1796875" style="678" customWidth="1"/>
    <col min="14599" max="14599" width="11.54296875" style="678" customWidth="1"/>
    <col min="14600" max="14600" width="16.81640625" style="678" customWidth="1"/>
    <col min="14601" max="14602" width="0" style="678" hidden="1" customWidth="1"/>
    <col min="14603" max="14603" width="24.26953125" style="678" customWidth="1"/>
    <col min="14604" max="14604" width="10.54296875" style="678" customWidth="1"/>
    <col min="14605" max="14848" width="9.1796875" style="678"/>
    <col min="14849" max="14849" width="5.81640625" style="678" customWidth="1"/>
    <col min="14850" max="14850" width="14.81640625" style="678" customWidth="1"/>
    <col min="14851" max="14851" width="21.7265625" style="678" customWidth="1"/>
    <col min="14852" max="14852" width="8.7265625" style="678" customWidth="1"/>
    <col min="14853" max="14853" width="13.453125" style="678" customWidth="1"/>
    <col min="14854" max="14854" width="12.1796875" style="678" customWidth="1"/>
    <col min="14855" max="14855" width="11.54296875" style="678" customWidth="1"/>
    <col min="14856" max="14856" width="16.81640625" style="678" customWidth="1"/>
    <col min="14857" max="14858" width="0" style="678" hidden="1" customWidth="1"/>
    <col min="14859" max="14859" width="24.26953125" style="678" customWidth="1"/>
    <col min="14860" max="14860" width="10.54296875" style="678" customWidth="1"/>
    <col min="14861" max="15104" width="9.1796875" style="678"/>
    <col min="15105" max="15105" width="5.81640625" style="678" customWidth="1"/>
    <col min="15106" max="15106" width="14.81640625" style="678" customWidth="1"/>
    <col min="15107" max="15107" width="21.7265625" style="678" customWidth="1"/>
    <col min="15108" max="15108" width="8.7265625" style="678" customWidth="1"/>
    <col min="15109" max="15109" width="13.453125" style="678" customWidth="1"/>
    <col min="15110" max="15110" width="12.1796875" style="678" customWidth="1"/>
    <col min="15111" max="15111" width="11.54296875" style="678" customWidth="1"/>
    <col min="15112" max="15112" width="16.81640625" style="678" customWidth="1"/>
    <col min="15113" max="15114" width="0" style="678" hidden="1" customWidth="1"/>
    <col min="15115" max="15115" width="24.26953125" style="678" customWidth="1"/>
    <col min="15116" max="15116" width="10.54296875" style="678" customWidth="1"/>
    <col min="15117" max="15360" width="9.1796875" style="678"/>
    <col min="15361" max="15361" width="5.81640625" style="678" customWidth="1"/>
    <col min="15362" max="15362" width="14.81640625" style="678" customWidth="1"/>
    <col min="15363" max="15363" width="21.7265625" style="678" customWidth="1"/>
    <col min="15364" max="15364" width="8.7265625" style="678" customWidth="1"/>
    <col min="15365" max="15365" width="13.453125" style="678" customWidth="1"/>
    <col min="15366" max="15366" width="12.1796875" style="678" customWidth="1"/>
    <col min="15367" max="15367" width="11.54296875" style="678" customWidth="1"/>
    <col min="15368" max="15368" width="16.81640625" style="678" customWidth="1"/>
    <col min="15369" max="15370" width="0" style="678" hidden="1" customWidth="1"/>
    <col min="15371" max="15371" width="24.26953125" style="678" customWidth="1"/>
    <col min="15372" max="15372" width="10.54296875" style="678" customWidth="1"/>
    <col min="15373" max="15616" width="9.1796875" style="678"/>
    <col min="15617" max="15617" width="5.81640625" style="678" customWidth="1"/>
    <col min="15618" max="15618" width="14.81640625" style="678" customWidth="1"/>
    <col min="15619" max="15619" width="21.7265625" style="678" customWidth="1"/>
    <col min="15620" max="15620" width="8.7265625" style="678" customWidth="1"/>
    <col min="15621" max="15621" width="13.453125" style="678" customWidth="1"/>
    <col min="15622" max="15622" width="12.1796875" style="678" customWidth="1"/>
    <col min="15623" max="15623" width="11.54296875" style="678" customWidth="1"/>
    <col min="15624" max="15624" width="16.81640625" style="678" customWidth="1"/>
    <col min="15625" max="15626" width="0" style="678" hidden="1" customWidth="1"/>
    <col min="15627" max="15627" width="24.26953125" style="678" customWidth="1"/>
    <col min="15628" max="15628" width="10.54296875" style="678" customWidth="1"/>
    <col min="15629" max="15872" width="9.1796875" style="678"/>
    <col min="15873" max="15873" width="5.81640625" style="678" customWidth="1"/>
    <col min="15874" max="15874" width="14.81640625" style="678" customWidth="1"/>
    <col min="15875" max="15875" width="21.7265625" style="678" customWidth="1"/>
    <col min="15876" max="15876" width="8.7265625" style="678" customWidth="1"/>
    <col min="15877" max="15877" width="13.453125" style="678" customWidth="1"/>
    <col min="15878" max="15878" width="12.1796875" style="678" customWidth="1"/>
    <col min="15879" max="15879" width="11.54296875" style="678" customWidth="1"/>
    <col min="15880" max="15880" width="16.81640625" style="678" customWidth="1"/>
    <col min="15881" max="15882" width="0" style="678" hidden="1" customWidth="1"/>
    <col min="15883" max="15883" width="24.26953125" style="678" customWidth="1"/>
    <col min="15884" max="15884" width="10.54296875" style="678" customWidth="1"/>
    <col min="15885" max="16128" width="9.1796875" style="678"/>
    <col min="16129" max="16129" width="5.81640625" style="678" customWidth="1"/>
    <col min="16130" max="16130" width="14.81640625" style="678" customWidth="1"/>
    <col min="16131" max="16131" width="21.7265625" style="678" customWidth="1"/>
    <col min="16132" max="16132" width="8.7265625" style="678" customWidth="1"/>
    <col min="16133" max="16133" width="13.453125" style="678" customWidth="1"/>
    <col min="16134" max="16134" width="12.1796875" style="678" customWidth="1"/>
    <col min="16135" max="16135" width="11.54296875" style="678" customWidth="1"/>
    <col min="16136" max="16136" width="16.81640625" style="678" customWidth="1"/>
    <col min="16137" max="16138" width="0" style="678" hidden="1" customWidth="1"/>
    <col min="16139" max="16139" width="24.26953125" style="678" customWidth="1"/>
    <col min="16140" max="16140" width="10.54296875" style="678" customWidth="1"/>
    <col min="16141" max="16384" width="9.1796875" style="678"/>
  </cols>
  <sheetData>
    <row r="1" spans="1:12" ht="14.5">
      <c r="A1" s="679" t="s">
        <v>0</v>
      </c>
      <c r="B1" s="532"/>
      <c r="C1" s="532"/>
      <c r="D1" s="532"/>
      <c r="E1" s="532"/>
      <c r="F1" s="679" t="s">
        <v>1170</v>
      </c>
      <c r="G1" s="680">
        <v>2015</v>
      </c>
      <c r="H1" s="676"/>
      <c r="I1" s="677"/>
      <c r="J1" s="677"/>
      <c r="K1" s="676"/>
      <c r="L1" s="677"/>
    </row>
    <row r="2" spans="1:12" ht="26.25" customHeight="1">
      <c r="A2" s="738" t="s">
        <v>1</v>
      </c>
      <c r="B2" s="738" t="s">
        <v>2</v>
      </c>
      <c r="C2" s="738" t="s">
        <v>3</v>
      </c>
      <c r="D2" s="739" t="s">
        <v>79</v>
      </c>
      <c r="E2" s="738" t="s">
        <v>4</v>
      </c>
      <c r="F2" s="739"/>
      <c r="G2" s="739" t="s">
        <v>5</v>
      </c>
      <c r="H2" s="740" t="s">
        <v>6</v>
      </c>
      <c r="I2" s="741" t="s">
        <v>7</v>
      </c>
      <c r="J2" s="741"/>
      <c r="K2" s="740" t="s">
        <v>8</v>
      </c>
      <c r="L2" s="740" t="s">
        <v>9</v>
      </c>
    </row>
    <row r="3" spans="1:12" ht="30">
      <c r="A3" s="738"/>
      <c r="B3" s="738"/>
      <c r="C3" s="738"/>
      <c r="D3" s="739"/>
      <c r="E3" s="681" t="s">
        <v>10</v>
      </c>
      <c r="F3" s="681" t="s">
        <v>11</v>
      </c>
      <c r="G3" s="739"/>
      <c r="H3" s="740"/>
      <c r="I3" s="682" t="s">
        <v>12</v>
      </c>
      <c r="J3" s="682" t="s">
        <v>13</v>
      </c>
      <c r="K3" s="740"/>
      <c r="L3" s="740"/>
    </row>
    <row r="4" spans="1:12">
      <c r="A4" s="531">
        <v>1</v>
      </c>
      <c r="B4" s="531">
        <v>2</v>
      </c>
      <c r="C4" s="285" t="s">
        <v>14</v>
      </c>
      <c r="D4" s="531">
        <v>4</v>
      </c>
      <c r="E4" s="531">
        <v>5</v>
      </c>
      <c r="F4" s="531">
        <v>6</v>
      </c>
      <c r="G4" s="531">
        <v>7</v>
      </c>
      <c r="H4" s="353">
        <v>8</v>
      </c>
      <c r="I4" s="683">
        <v>9</v>
      </c>
      <c r="J4" s="683">
        <v>10</v>
      </c>
      <c r="K4" s="353">
        <v>9</v>
      </c>
      <c r="L4" s="353">
        <v>10</v>
      </c>
    </row>
    <row r="5" spans="1:12">
      <c r="A5" s="722" t="s">
        <v>1171</v>
      </c>
      <c r="B5" s="737" t="s">
        <v>1172</v>
      </c>
      <c r="C5" s="737"/>
      <c r="D5" s="737"/>
      <c r="E5" s="737"/>
      <c r="F5" s="737"/>
      <c r="G5" s="737"/>
      <c r="H5" s="737"/>
      <c r="I5" s="737"/>
      <c r="J5" s="737"/>
      <c r="K5" s="737"/>
      <c r="L5" s="737"/>
    </row>
    <row r="6" spans="1:12">
      <c r="A6" s="98" t="s">
        <v>1173</v>
      </c>
      <c r="B6" s="99" t="s">
        <v>1174</v>
      </c>
      <c r="C6" s="99"/>
      <c r="D6" s="98"/>
      <c r="E6" s="100"/>
      <c r="F6" s="100"/>
      <c r="G6" s="100"/>
      <c r="H6" s="102"/>
      <c r="I6" s="684"/>
      <c r="J6" s="684"/>
      <c r="K6" s="103"/>
      <c r="L6" s="103"/>
    </row>
    <row r="7" spans="1:12" ht="292.14999999999998" customHeight="1">
      <c r="A7" s="151" t="s">
        <v>1175</v>
      </c>
      <c r="B7" s="161" t="s">
        <v>1176</v>
      </c>
      <c r="C7" s="161" t="s">
        <v>1177</v>
      </c>
      <c r="D7" s="151" t="s">
        <v>40</v>
      </c>
      <c r="E7" s="161" t="s">
        <v>23</v>
      </c>
      <c r="F7" s="161" t="s">
        <v>1178</v>
      </c>
      <c r="G7" s="151" t="s">
        <v>1035</v>
      </c>
      <c r="H7" s="153" t="s">
        <v>1180</v>
      </c>
      <c r="I7" s="685" t="s">
        <v>25</v>
      </c>
      <c r="J7" s="685" t="s">
        <v>1181</v>
      </c>
      <c r="K7" s="113" t="s">
        <v>1182</v>
      </c>
      <c r="L7" s="153" t="s">
        <v>1183</v>
      </c>
    </row>
    <row r="8" spans="1:12" ht="110.25" customHeight="1">
      <c r="A8" s="151" t="s">
        <v>1184</v>
      </c>
      <c r="B8" s="161" t="s">
        <v>1185</v>
      </c>
      <c r="C8" s="161" t="s">
        <v>1186</v>
      </c>
      <c r="D8" s="151" t="s">
        <v>40</v>
      </c>
      <c r="E8" s="161" t="s">
        <v>23</v>
      </c>
      <c r="F8" s="161"/>
      <c r="G8" s="151" t="s">
        <v>1035</v>
      </c>
      <c r="H8" s="115" t="s">
        <v>1312</v>
      </c>
      <c r="I8" s="686" t="s">
        <v>25</v>
      </c>
      <c r="J8" s="686" t="s">
        <v>25</v>
      </c>
      <c r="K8" s="583" t="s">
        <v>1308</v>
      </c>
      <c r="L8" s="153" t="s">
        <v>1183</v>
      </c>
    </row>
    <row r="9" spans="1:12" ht="192.75" customHeight="1">
      <c r="A9" s="151" t="s">
        <v>1187</v>
      </c>
      <c r="B9" s="161" t="s">
        <v>1188</v>
      </c>
      <c r="C9" s="161" t="s">
        <v>1189</v>
      </c>
      <c r="D9" s="151" t="s">
        <v>40</v>
      </c>
      <c r="E9" s="161" t="s">
        <v>23</v>
      </c>
      <c r="F9" s="687" t="s">
        <v>328</v>
      </c>
      <c r="G9" s="151" t="s">
        <v>1035</v>
      </c>
      <c r="H9" s="115" t="s">
        <v>1190</v>
      </c>
      <c r="I9" s="686" t="s">
        <v>25</v>
      </c>
      <c r="J9" s="686" t="s">
        <v>25</v>
      </c>
      <c r="K9" s="583" t="s">
        <v>1307</v>
      </c>
      <c r="L9" s="153" t="s">
        <v>1183</v>
      </c>
    </row>
    <row r="10" spans="1:12" ht="378.75" customHeight="1">
      <c r="A10" s="151" t="s">
        <v>1191</v>
      </c>
      <c r="B10" s="161" t="s">
        <v>1192</v>
      </c>
      <c r="C10" s="161" t="s">
        <v>1193</v>
      </c>
      <c r="D10" s="151" t="s">
        <v>40</v>
      </c>
      <c r="E10" s="161" t="s">
        <v>23</v>
      </c>
      <c r="F10" s="161"/>
      <c r="G10" s="151" t="s">
        <v>1035</v>
      </c>
      <c r="H10" s="115" t="s">
        <v>1194</v>
      </c>
      <c r="I10" s="686" t="s">
        <v>25</v>
      </c>
      <c r="J10" s="686" t="s">
        <v>25</v>
      </c>
      <c r="K10" s="113" t="s">
        <v>1195</v>
      </c>
      <c r="L10" s="153" t="s">
        <v>1183</v>
      </c>
    </row>
    <row r="11" spans="1:12" ht="137.25" customHeight="1">
      <c r="A11" s="151" t="s">
        <v>1196</v>
      </c>
      <c r="B11" s="161" t="s">
        <v>1197</v>
      </c>
      <c r="C11" s="161" t="s">
        <v>1198</v>
      </c>
      <c r="D11" s="151" t="s">
        <v>40</v>
      </c>
      <c r="E11" s="161" t="s">
        <v>23</v>
      </c>
      <c r="F11" s="161"/>
      <c r="G11" s="151" t="s">
        <v>1035</v>
      </c>
      <c r="H11" s="113" t="s">
        <v>1199</v>
      </c>
      <c r="I11" s="686" t="s">
        <v>25</v>
      </c>
      <c r="J11" s="686" t="s">
        <v>25</v>
      </c>
      <c r="K11" s="113" t="s">
        <v>1200</v>
      </c>
      <c r="L11" s="153" t="s">
        <v>1183</v>
      </c>
    </row>
    <row r="12" spans="1:12" ht="225" customHeight="1">
      <c r="A12" s="151" t="s">
        <v>1201</v>
      </c>
      <c r="B12" s="161" t="s">
        <v>1202</v>
      </c>
      <c r="C12" s="161" t="s">
        <v>1203</v>
      </c>
      <c r="D12" s="151" t="s">
        <v>40</v>
      </c>
      <c r="E12" s="161" t="s">
        <v>23</v>
      </c>
      <c r="F12" s="161"/>
      <c r="G12" s="151" t="s">
        <v>1035</v>
      </c>
      <c r="H12" s="113" t="s">
        <v>1204</v>
      </c>
      <c r="I12" s="686">
        <v>60</v>
      </c>
      <c r="J12" s="686">
        <v>60</v>
      </c>
      <c r="K12" s="113" t="s">
        <v>1205</v>
      </c>
      <c r="L12" s="153" t="s">
        <v>1183</v>
      </c>
    </row>
    <row r="13" spans="1:12" ht="97.5" customHeight="1">
      <c r="A13" s="688"/>
      <c r="B13" s="689"/>
      <c r="C13" s="689"/>
      <c r="D13" s="688"/>
      <c r="E13" s="689"/>
      <c r="F13" s="689"/>
      <c r="G13" s="689"/>
      <c r="H13" s="690"/>
      <c r="I13" s="691">
        <f>SUM(I7:I12)</f>
        <v>60</v>
      </c>
      <c r="J13" s="691">
        <f>SUM(J7:J12)</f>
        <v>60</v>
      </c>
      <c r="K13" s="692"/>
      <c r="L13" s="690"/>
    </row>
    <row r="14" spans="1:12" ht="39" customHeight="1">
      <c r="A14" s="688"/>
      <c r="B14" s="689"/>
      <c r="C14" s="689"/>
      <c r="D14" s="688"/>
      <c r="E14" s="689"/>
      <c r="F14" s="689"/>
      <c r="G14" s="689"/>
      <c r="H14" s="690"/>
      <c r="I14" s="706"/>
      <c r="J14" s="706"/>
      <c r="K14" s="692"/>
      <c r="L14" s="690"/>
    </row>
    <row r="15" spans="1:12" ht="13.5" customHeight="1">
      <c r="A15" s="98" t="s">
        <v>1206</v>
      </c>
      <c r="B15" s="99" t="s">
        <v>1174</v>
      </c>
      <c r="C15" s="99"/>
      <c r="D15" s="98"/>
      <c r="E15" s="100"/>
      <c r="F15" s="100"/>
      <c r="G15" s="693"/>
      <c r="H15" s="103"/>
      <c r="I15" s="694"/>
      <c r="J15" s="694"/>
      <c r="K15" s="103"/>
      <c r="L15" s="103"/>
    </row>
    <row r="16" spans="1:12" ht="215.25" customHeight="1">
      <c r="A16" s="151" t="s">
        <v>1207</v>
      </c>
      <c r="B16" s="161" t="s">
        <v>1208</v>
      </c>
      <c r="C16" s="161" t="s">
        <v>1209</v>
      </c>
      <c r="D16" s="151" t="s">
        <v>204</v>
      </c>
      <c r="E16" s="161" t="s">
        <v>23</v>
      </c>
      <c r="F16" s="695" t="s">
        <v>1210</v>
      </c>
      <c r="G16" s="151" t="s">
        <v>1035</v>
      </c>
      <c r="H16" s="115" t="s">
        <v>1211</v>
      </c>
      <c r="I16" s="686" t="s">
        <v>25</v>
      </c>
      <c r="J16" s="686" t="s">
        <v>25</v>
      </c>
      <c r="K16" s="583" t="s">
        <v>1309</v>
      </c>
      <c r="L16" s="153" t="s">
        <v>1183</v>
      </c>
    </row>
    <row r="17" spans="1:12" ht="159.75" customHeight="1">
      <c r="A17" s="151" t="s">
        <v>1212</v>
      </c>
      <c r="B17" s="161" t="s">
        <v>1213</v>
      </c>
      <c r="C17" s="161" t="s">
        <v>1214</v>
      </c>
      <c r="D17" s="151" t="s">
        <v>40</v>
      </c>
      <c r="E17" s="161" t="s">
        <v>23</v>
      </c>
      <c r="F17" s="161"/>
      <c r="G17" s="151" t="s">
        <v>1035</v>
      </c>
      <c r="H17" s="113" t="s">
        <v>1313</v>
      </c>
      <c r="I17" s="686" t="s">
        <v>25</v>
      </c>
      <c r="J17" s="686" t="s">
        <v>25</v>
      </c>
      <c r="K17" s="583" t="s">
        <v>1310</v>
      </c>
      <c r="L17" s="153" t="s">
        <v>1183</v>
      </c>
    </row>
    <row r="18" spans="1:12" ht="293.25" customHeight="1">
      <c r="A18" s="151" t="s">
        <v>1215</v>
      </c>
      <c r="B18" s="161" t="s">
        <v>1216</v>
      </c>
      <c r="C18" s="161" t="s">
        <v>1217</v>
      </c>
      <c r="D18" s="151" t="s">
        <v>40</v>
      </c>
      <c r="E18" s="161" t="s">
        <v>23</v>
      </c>
      <c r="F18" s="161"/>
      <c r="G18" s="151" t="s">
        <v>1035</v>
      </c>
      <c r="H18" s="115" t="s">
        <v>1218</v>
      </c>
      <c r="I18" s="686" t="s">
        <v>25</v>
      </c>
      <c r="J18" s="686" t="s">
        <v>25</v>
      </c>
      <c r="K18" s="115" t="s">
        <v>1219</v>
      </c>
      <c r="L18" s="153" t="s">
        <v>1183</v>
      </c>
    </row>
    <row r="19" spans="1:12" ht="70">
      <c r="A19" s="151" t="s">
        <v>1220</v>
      </c>
      <c r="B19" s="161" t="s">
        <v>1221</v>
      </c>
      <c r="C19" s="161" t="s">
        <v>1222</v>
      </c>
      <c r="D19" s="151" t="s">
        <v>166</v>
      </c>
      <c r="E19" s="161" t="s">
        <v>23</v>
      </c>
      <c r="F19" s="161"/>
      <c r="G19" s="151" t="s">
        <v>1035</v>
      </c>
      <c r="H19" s="115" t="s">
        <v>1223</v>
      </c>
      <c r="I19" s="696">
        <v>390</v>
      </c>
      <c r="J19" s="696">
        <v>390</v>
      </c>
      <c r="K19" s="697" t="s">
        <v>1224</v>
      </c>
      <c r="L19" s="153" t="s">
        <v>1183</v>
      </c>
    </row>
    <row r="20" spans="1:12" ht="183.75" customHeight="1">
      <c r="A20" s="151" t="s">
        <v>1225</v>
      </c>
      <c r="B20" s="161" t="s">
        <v>1226</v>
      </c>
      <c r="C20" s="161" t="s">
        <v>1227</v>
      </c>
      <c r="D20" s="151" t="s">
        <v>40</v>
      </c>
      <c r="E20" s="161" t="s">
        <v>23</v>
      </c>
      <c r="F20" s="161"/>
      <c r="G20" s="151" t="s">
        <v>1035</v>
      </c>
      <c r="H20" s="115" t="s">
        <v>1228</v>
      </c>
      <c r="I20" s="686" t="s">
        <v>25</v>
      </c>
      <c r="J20" s="686" t="s">
        <v>25</v>
      </c>
      <c r="K20" s="115" t="s">
        <v>1229</v>
      </c>
      <c r="L20" s="153" t="s">
        <v>1183</v>
      </c>
    </row>
    <row r="21" spans="1:12" ht="23.25" customHeight="1">
      <c r="A21" s="688"/>
      <c r="B21" s="689"/>
      <c r="C21" s="689"/>
      <c r="D21" s="688"/>
      <c r="E21" s="689"/>
      <c r="F21" s="689"/>
      <c r="G21" s="688"/>
      <c r="H21" s="698"/>
      <c r="I21" s="699"/>
      <c r="J21" s="699"/>
      <c r="K21" s="698"/>
      <c r="L21" s="700"/>
    </row>
    <row r="22" spans="1:12" ht="18.75" customHeight="1">
      <c r="A22" s="95"/>
      <c r="B22" s="96"/>
      <c r="C22" s="96"/>
      <c r="D22" s="95"/>
      <c r="E22" s="96"/>
      <c r="F22" s="96"/>
      <c r="G22" s="96"/>
      <c r="H22" s="690"/>
      <c r="I22" s="701"/>
      <c r="J22" s="701"/>
      <c r="K22" s="97"/>
      <c r="L22" s="97"/>
    </row>
    <row r="23" spans="1:12">
      <c r="A23" s="92" t="s">
        <v>1230</v>
      </c>
      <c r="B23" s="93" t="s">
        <v>1231</v>
      </c>
      <c r="C23" s="93"/>
      <c r="D23" s="93"/>
      <c r="E23" s="93"/>
      <c r="F23" s="93"/>
      <c r="G23" s="93"/>
      <c r="H23" s="702"/>
      <c r="I23" s="694"/>
      <c r="J23" s="694"/>
      <c r="K23" s="103"/>
      <c r="L23" s="103"/>
    </row>
    <row r="24" spans="1:12" ht="134.25" customHeight="1">
      <c r="A24" s="151" t="s">
        <v>1232</v>
      </c>
      <c r="B24" s="161" t="s">
        <v>1233</v>
      </c>
      <c r="C24" s="161" t="s">
        <v>1234</v>
      </c>
      <c r="D24" s="151" t="s">
        <v>40</v>
      </c>
      <c r="E24" s="161" t="s">
        <v>23</v>
      </c>
      <c r="F24" s="161"/>
      <c r="G24" s="151" t="s">
        <v>1035</v>
      </c>
      <c r="H24" s="115" t="s">
        <v>1235</v>
      </c>
      <c r="I24" s="686" t="s">
        <v>25</v>
      </c>
      <c r="J24" s="686" t="s">
        <v>25</v>
      </c>
      <c r="K24" s="113" t="s">
        <v>1236</v>
      </c>
      <c r="L24" s="153" t="s">
        <v>1183</v>
      </c>
    </row>
    <row r="25" spans="1:12" ht="156" customHeight="1">
      <c r="A25" s="151" t="s">
        <v>1237</v>
      </c>
      <c r="B25" s="161" t="s">
        <v>1238</v>
      </c>
      <c r="C25" s="161" t="s">
        <v>1239</v>
      </c>
      <c r="D25" s="151" t="s">
        <v>40</v>
      </c>
      <c r="E25" s="161" t="s">
        <v>23</v>
      </c>
      <c r="F25" s="695" t="s">
        <v>1240</v>
      </c>
      <c r="G25" s="151" t="s">
        <v>1035</v>
      </c>
      <c r="H25" s="115" t="s">
        <v>1241</v>
      </c>
      <c r="I25" s="696" t="s">
        <v>25</v>
      </c>
      <c r="J25" s="696" t="s">
        <v>25</v>
      </c>
      <c r="K25" s="703" t="s">
        <v>1242</v>
      </c>
      <c r="L25" s="153" t="s">
        <v>1183</v>
      </c>
    </row>
    <row r="26" spans="1:12" ht="116.25" customHeight="1">
      <c r="A26" s="151" t="s">
        <v>1243</v>
      </c>
      <c r="B26" s="161" t="s">
        <v>1244</v>
      </c>
      <c r="C26" s="161" t="s">
        <v>1245</v>
      </c>
      <c r="D26" s="151" t="s">
        <v>329</v>
      </c>
      <c r="E26" s="161" t="s">
        <v>23</v>
      </c>
      <c r="F26" s="695" t="s">
        <v>330</v>
      </c>
      <c r="G26" s="151" t="s">
        <v>1035</v>
      </c>
      <c r="H26" s="115" t="s">
        <v>1241</v>
      </c>
      <c r="I26" s="686" t="s">
        <v>25</v>
      </c>
      <c r="J26" s="686" t="s">
        <v>25</v>
      </c>
      <c r="K26" s="115" t="s">
        <v>1246</v>
      </c>
      <c r="L26" s="153" t="s">
        <v>1183</v>
      </c>
    </row>
    <row r="27" spans="1:12" ht="352.5" customHeight="1">
      <c r="A27" s="151" t="s">
        <v>1247</v>
      </c>
      <c r="B27" s="161" t="s">
        <v>1248</v>
      </c>
      <c r="C27" s="161" t="s">
        <v>1249</v>
      </c>
      <c r="D27" s="151" t="s">
        <v>40</v>
      </c>
      <c r="E27" s="161" t="s">
        <v>23</v>
      </c>
      <c r="F27" s="161"/>
      <c r="G27" s="151" t="s">
        <v>1035</v>
      </c>
      <c r="H27" s="115" t="s">
        <v>1250</v>
      </c>
      <c r="I27" s="696" t="s">
        <v>25</v>
      </c>
      <c r="J27" s="696" t="s">
        <v>25</v>
      </c>
      <c r="K27" s="115" t="s">
        <v>1251</v>
      </c>
      <c r="L27" s="153" t="s">
        <v>1183</v>
      </c>
    </row>
    <row r="28" spans="1:12" ht="85.5" customHeight="1">
      <c r="A28" s="151" t="s">
        <v>1252</v>
      </c>
      <c r="B28" s="161" t="s">
        <v>1253</v>
      </c>
      <c r="C28" s="161" t="s">
        <v>1254</v>
      </c>
      <c r="D28" s="151" t="s">
        <v>166</v>
      </c>
      <c r="E28" s="161" t="s">
        <v>330</v>
      </c>
      <c r="F28" s="695" t="s">
        <v>1255</v>
      </c>
      <c r="G28" s="704" t="s">
        <v>1035</v>
      </c>
      <c r="H28" s="115" t="s">
        <v>1256</v>
      </c>
      <c r="I28" s="686">
        <v>1</v>
      </c>
      <c r="J28" s="686">
        <v>1</v>
      </c>
      <c r="K28" s="583" t="s">
        <v>1311</v>
      </c>
      <c r="L28" s="153" t="s">
        <v>1183</v>
      </c>
    </row>
    <row r="29" spans="1:12" ht="183" customHeight="1">
      <c r="A29" s="151" t="s">
        <v>1257</v>
      </c>
      <c r="B29" s="161" t="s">
        <v>1258</v>
      </c>
      <c r="C29" s="161" t="s">
        <v>1259</v>
      </c>
      <c r="D29" s="151" t="s">
        <v>166</v>
      </c>
      <c r="E29" s="161" t="s">
        <v>23</v>
      </c>
      <c r="F29" s="161"/>
      <c r="G29" s="151" t="s">
        <v>1035</v>
      </c>
      <c r="H29" s="115" t="s">
        <v>1260</v>
      </c>
      <c r="I29" s="696" t="s">
        <v>25</v>
      </c>
      <c r="J29" s="696" t="s">
        <v>25</v>
      </c>
      <c r="K29" s="705" t="s">
        <v>1314</v>
      </c>
      <c r="L29" s="153" t="s">
        <v>1183</v>
      </c>
    </row>
    <row r="30" spans="1:12" s="707" customFormat="1" ht="37.5" customHeight="1">
      <c r="A30" s="94"/>
      <c r="B30" s="94"/>
      <c r="C30" s="689"/>
      <c r="D30" s="688"/>
      <c r="E30" s="689"/>
      <c r="F30" s="689"/>
      <c r="G30" s="689"/>
      <c r="H30" s="690"/>
      <c r="I30" s="706">
        <f>SUM(I24:I29)</f>
        <v>1</v>
      </c>
      <c r="J30" s="706">
        <f>SUM(J24:J29)</f>
        <v>1</v>
      </c>
      <c r="K30" s="690"/>
      <c r="L30" s="690"/>
    </row>
    <row r="31" spans="1:12" s="707" customFormat="1">
      <c r="A31" s="94"/>
      <c r="B31" s="94"/>
      <c r="C31" s="689"/>
      <c r="D31" s="688"/>
      <c r="E31" s="689"/>
      <c r="F31" s="689"/>
      <c r="G31" s="689"/>
      <c r="H31" s="690"/>
      <c r="I31" s="706"/>
      <c r="J31" s="706"/>
      <c r="K31" s="690"/>
      <c r="L31" s="690"/>
    </row>
    <row r="32" spans="1:12" s="707" customFormat="1" hidden="1">
      <c r="A32" s="92" t="s">
        <v>1261</v>
      </c>
      <c r="B32" s="93" t="s">
        <v>1262</v>
      </c>
      <c r="C32" s="689"/>
      <c r="D32" s="688"/>
      <c r="E32" s="689"/>
      <c r="F32" s="689"/>
      <c r="G32" s="689"/>
      <c r="H32" s="690"/>
      <c r="I32" s="706"/>
      <c r="J32" s="706"/>
      <c r="K32" s="690"/>
      <c r="L32" s="690"/>
    </row>
    <row r="33" spans="1:12" ht="251.25" hidden="1" customHeight="1">
      <c r="A33" s="151" t="s">
        <v>1263</v>
      </c>
      <c r="B33" s="161" t="s">
        <v>1264</v>
      </c>
      <c r="C33" s="161" t="s">
        <v>1265</v>
      </c>
      <c r="D33" s="151" t="s">
        <v>40</v>
      </c>
      <c r="E33" s="161" t="s">
        <v>23</v>
      </c>
      <c r="F33" s="161"/>
      <c r="G33" s="151" t="s">
        <v>1179</v>
      </c>
      <c r="H33" s="153" t="s">
        <v>1266</v>
      </c>
      <c r="I33" s="154" t="s">
        <v>25</v>
      </c>
      <c r="J33" s="154" t="s">
        <v>25</v>
      </c>
      <c r="K33" s="153" t="s">
        <v>1267</v>
      </c>
      <c r="L33" s="153" t="s">
        <v>1268</v>
      </c>
    </row>
    <row r="34" spans="1:12" ht="258.75" hidden="1" customHeight="1">
      <c r="A34" s="151" t="s">
        <v>1269</v>
      </c>
      <c r="B34" s="161" t="s">
        <v>1270</v>
      </c>
      <c r="C34" s="161" t="s">
        <v>1271</v>
      </c>
      <c r="D34" s="151" t="s">
        <v>331</v>
      </c>
      <c r="E34" s="161" t="s">
        <v>23</v>
      </c>
      <c r="F34" s="695" t="s">
        <v>1272</v>
      </c>
      <c r="G34" s="151" t="s">
        <v>1179</v>
      </c>
      <c r="H34" s="153" t="s">
        <v>1273</v>
      </c>
      <c r="I34" s="154">
        <v>52.1</v>
      </c>
      <c r="J34" s="154">
        <v>52.1</v>
      </c>
      <c r="K34" s="708" t="s">
        <v>1274</v>
      </c>
      <c r="L34" s="153" t="s">
        <v>1268</v>
      </c>
    </row>
    <row r="35" spans="1:12" ht="138.75" hidden="1" customHeight="1">
      <c r="A35" s="709" t="s">
        <v>1275</v>
      </c>
      <c r="B35" s="710" t="s">
        <v>1276</v>
      </c>
      <c r="C35" s="710" t="s">
        <v>1277</v>
      </c>
      <c r="D35" s="709" t="s">
        <v>166</v>
      </c>
      <c r="E35" s="710" t="s">
        <v>23</v>
      </c>
      <c r="F35" s="710" t="s">
        <v>332</v>
      </c>
      <c r="G35" s="711" t="s">
        <v>1179</v>
      </c>
      <c r="H35" s="157" t="s">
        <v>1278</v>
      </c>
      <c r="I35" s="154" t="s">
        <v>25</v>
      </c>
      <c r="J35" s="154" t="s">
        <v>25</v>
      </c>
      <c r="K35" s="155" t="s">
        <v>1279</v>
      </c>
      <c r="L35" s="153" t="s">
        <v>1268</v>
      </c>
    </row>
    <row r="36" spans="1:12" ht="171.75" hidden="1" customHeight="1">
      <c r="A36" s="712" t="s">
        <v>1280</v>
      </c>
      <c r="B36" s="713" t="s">
        <v>1281</v>
      </c>
      <c r="C36" s="713" t="s">
        <v>1282</v>
      </c>
      <c r="D36" s="712" t="s">
        <v>171</v>
      </c>
      <c r="E36" s="713" t="s">
        <v>23</v>
      </c>
      <c r="F36" s="695" t="s">
        <v>1283</v>
      </c>
      <c r="G36" s="151" t="s">
        <v>1179</v>
      </c>
      <c r="H36" s="153" t="s">
        <v>1284</v>
      </c>
      <c r="I36" s="154" t="s">
        <v>25</v>
      </c>
      <c r="J36" s="154" t="s">
        <v>25</v>
      </c>
      <c r="K36" s="155" t="s">
        <v>1285</v>
      </c>
      <c r="L36" s="153" t="s">
        <v>1268</v>
      </c>
    </row>
    <row r="37" spans="1:12" ht="135" hidden="1" customHeight="1">
      <c r="A37" s="714" t="s">
        <v>1286</v>
      </c>
      <c r="B37" s="715" t="s">
        <v>1287</v>
      </c>
      <c r="C37" s="715" t="s">
        <v>1288</v>
      </c>
      <c r="D37" s="714" t="s">
        <v>171</v>
      </c>
      <c r="E37" s="715" t="s">
        <v>23</v>
      </c>
      <c r="F37" s="715"/>
      <c r="G37" s="716" t="s">
        <v>1179</v>
      </c>
      <c r="H37" s="717" t="s">
        <v>1289</v>
      </c>
      <c r="I37" s="718" t="s">
        <v>25</v>
      </c>
      <c r="J37" s="718" t="s">
        <v>25</v>
      </c>
      <c r="K37" s="155" t="s">
        <v>1290</v>
      </c>
      <c r="L37" s="717" t="s">
        <v>1268</v>
      </c>
    </row>
    <row r="38" spans="1:12" ht="147" hidden="1" customHeight="1">
      <c r="A38" s="151" t="s">
        <v>1291</v>
      </c>
      <c r="B38" s="161" t="s">
        <v>1292</v>
      </c>
      <c r="C38" s="161" t="s">
        <v>1293</v>
      </c>
      <c r="D38" s="151" t="s">
        <v>171</v>
      </c>
      <c r="E38" s="161" t="s">
        <v>23</v>
      </c>
      <c r="F38" s="695" t="s">
        <v>1294</v>
      </c>
      <c r="G38" s="704" t="s">
        <v>1179</v>
      </c>
      <c r="H38" s="153" t="s">
        <v>1295</v>
      </c>
      <c r="I38" s="154">
        <v>0</v>
      </c>
      <c r="J38" s="154">
        <v>0</v>
      </c>
      <c r="K38" s="155" t="s">
        <v>1296</v>
      </c>
      <c r="L38" s="153" t="s">
        <v>1268</v>
      </c>
    </row>
    <row r="39" spans="1:12" ht="299.25" hidden="1" customHeight="1">
      <c r="A39" s="151" t="s">
        <v>1297</v>
      </c>
      <c r="B39" s="161" t="s">
        <v>1298</v>
      </c>
      <c r="C39" s="161" t="s">
        <v>1299</v>
      </c>
      <c r="D39" s="151" t="s">
        <v>40</v>
      </c>
      <c r="E39" s="161" t="s">
        <v>23</v>
      </c>
      <c r="F39" s="695" t="s">
        <v>328</v>
      </c>
      <c r="G39" s="704" t="s">
        <v>1179</v>
      </c>
      <c r="H39" s="153" t="s">
        <v>1300</v>
      </c>
      <c r="I39" s="154">
        <v>4.5</v>
      </c>
      <c r="J39" s="154">
        <v>4.5</v>
      </c>
      <c r="K39" s="155" t="s">
        <v>1301</v>
      </c>
      <c r="L39" s="153" t="s">
        <v>1268</v>
      </c>
    </row>
    <row r="40" spans="1:12" ht="120" hidden="1">
      <c r="A40" s="151" t="s">
        <v>1302</v>
      </c>
      <c r="B40" s="161" t="s">
        <v>1303</v>
      </c>
      <c r="C40" s="161" t="s">
        <v>1304</v>
      </c>
      <c r="D40" s="151" t="s">
        <v>40</v>
      </c>
      <c r="E40" s="161" t="s">
        <v>23</v>
      </c>
      <c r="F40" s="161"/>
      <c r="G40" s="151" t="s">
        <v>1179</v>
      </c>
      <c r="H40" s="153" t="s">
        <v>1305</v>
      </c>
      <c r="I40" s="154" t="s">
        <v>25</v>
      </c>
      <c r="J40" s="154" t="s">
        <v>25</v>
      </c>
      <c r="K40" s="153" t="s">
        <v>1306</v>
      </c>
      <c r="L40" s="153" t="s">
        <v>1268</v>
      </c>
    </row>
    <row r="41" spans="1:12">
      <c r="A41" s="688"/>
      <c r="B41" s="689"/>
      <c r="C41" s="689"/>
      <c r="D41" s="688"/>
      <c r="E41" s="689"/>
      <c r="F41" s="689"/>
      <c r="G41" s="688"/>
      <c r="H41" s="700"/>
      <c r="I41" s="701"/>
      <c r="J41" s="701"/>
      <c r="K41" s="700"/>
      <c r="L41" s="700"/>
    </row>
    <row r="42" spans="1:12" ht="19.5" customHeight="1">
      <c r="A42" s="719"/>
      <c r="B42" s="719"/>
      <c r="C42" s="719"/>
      <c r="D42" s="719"/>
      <c r="E42" s="719"/>
      <c r="F42" s="719"/>
      <c r="G42" s="719"/>
      <c r="H42" s="720"/>
      <c r="I42" s="719"/>
      <c r="J42" s="719"/>
      <c r="K42" s="720"/>
      <c r="L42" s="719"/>
    </row>
  </sheetData>
  <mergeCells count="11">
    <mergeCell ref="B5:L5"/>
    <mergeCell ref="A2:A3"/>
    <mergeCell ref="B2:B3"/>
    <mergeCell ref="C2:C3"/>
    <mergeCell ref="D2:D3"/>
    <mergeCell ref="E2:F2"/>
    <mergeCell ref="H2:H3"/>
    <mergeCell ref="I2:J2"/>
    <mergeCell ref="K2:K3"/>
    <mergeCell ref="L2:L3"/>
    <mergeCell ref="G2:G3"/>
  </mergeCells>
  <pageMargins left="0.25" right="0.25" top="0.58333333333333337" bottom="0.75" header="0.3" footer="0.3"/>
  <pageSetup paperSize="9"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view="pageLayout" zoomScale="70" zoomScaleNormal="85" zoomScaleSheetLayoutView="85" zoomScalePageLayoutView="70" workbookViewId="0"/>
  </sheetViews>
  <sheetFormatPr defaultRowHeight="14.5"/>
  <cols>
    <col min="2" max="2" width="11.54296875" customWidth="1"/>
    <col min="3" max="3" width="20.7265625" customWidth="1"/>
    <col min="5" max="5" width="15.54296875" customWidth="1"/>
    <col min="6" max="6" width="11.26953125" customWidth="1"/>
    <col min="7" max="7" width="12.54296875" customWidth="1"/>
    <col min="8" max="8" width="36.81640625" customWidth="1"/>
    <col min="9" max="10" width="0" hidden="1" customWidth="1"/>
    <col min="11" max="11" width="30.453125" customWidth="1"/>
    <col min="12" max="12" width="9.26953125" customWidth="1"/>
    <col min="13" max="13" width="14.26953125" customWidth="1"/>
  </cols>
  <sheetData>
    <row r="1" spans="1:15" s="493" customFormat="1" ht="15.5">
      <c r="A1" s="530" t="s">
        <v>573</v>
      </c>
      <c r="B1" s="532"/>
      <c r="C1" s="532"/>
      <c r="D1" s="532"/>
      <c r="E1" s="532"/>
      <c r="G1" s="530" t="s">
        <v>945</v>
      </c>
    </row>
    <row r="2" spans="1:15" ht="48" customHeight="1">
      <c r="A2" s="727" t="s">
        <v>1</v>
      </c>
      <c r="B2" s="727" t="s">
        <v>2</v>
      </c>
      <c r="C2" s="727" t="s">
        <v>3</v>
      </c>
      <c r="D2" s="727" t="s">
        <v>79</v>
      </c>
      <c r="E2" s="727" t="s">
        <v>4</v>
      </c>
      <c r="F2" s="727"/>
      <c r="G2" s="744" t="s">
        <v>5</v>
      </c>
      <c r="H2" s="743" t="s">
        <v>6</v>
      </c>
      <c r="I2" s="743" t="s">
        <v>7</v>
      </c>
      <c r="J2" s="743"/>
      <c r="K2" s="743" t="s">
        <v>8</v>
      </c>
      <c r="L2" s="743" t="s">
        <v>9</v>
      </c>
      <c r="M2" s="167"/>
    </row>
    <row r="3" spans="1:15" ht="43.15" customHeight="1">
      <c r="A3" s="727"/>
      <c r="B3" s="727"/>
      <c r="C3" s="727"/>
      <c r="D3" s="727"/>
      <c r="E3" s="460" t="s">
        <v>10</v>
      </c>
      <c r="F3" s="460" t="s">
        <v>11</v>
      </c>
      <c r="G3" s="745"/>
      <c r="H3" s="743"/>
      <c r="I3" s="538" t="s">
        <v>12</v>
      </c>
      <c r="J3" s="538" t="s">
        <v>13</v>
      </c>
      <c r="K3" s="743"/>
      <c r="L3" s="743"/>
      <c r="M3" s="167"/>
    </row>
    <row r="4" spans="1:15">
      <c r="A4" s="196">
        <v>1</v>
      </c>
      <c r="B4" s="196">
        <v>2</v>
      </c>
      <c r="C4" s="28" t="s">
        <v>14</v>
      </c>
      <c r="D4" s="196">
        <v>4</v>
      </c>
      <c r="E4" s="196">
        <v>5</v>
      </c>
      <c r="F4" s="196">
        <v>6</v>
      </c>
      <c r="G4" s="220">
        <v>7</v>
      </c>
      <c r="H4" s="221">
        <v>8</v>
      </c>
      <c r="I4" s="221">
        <v>9</v>
      </c>
      <c r="J4" s="221">
        <v>10</v>
      </c>
      <c r="K4" s="221">
        <v>9</v>
      </c>
      <c r="L4" s="221">
        <v>10</v>
      </c>
    </row>
    <row r="5" spans="1:15">
      <c r="A5" s="5" t="s">
        <v>576</v>
      </c>
      <c r="B5" s="10" t="s">
        <v>930</v>
      </c>
      <c r="C5" s="6"/>
      <c r="D5" s="7"/>
      <c r="E5" s="8"/>
      <c r="F5" s="8"/>
      <c r="G5" s="222"/>
      <c r="H5" s="223"/>
      <c r="I5" s="223"/>
      <c r="J5" s="223"/>
      <c r="K5" s="223"/>
      <c r="L5" s="223"/>
    </row>
    <row r="6" spans="1:15">
      <c r="A6" s="24" t="s">
        <v>577</v>
      </c>
      <c r="B6" s="25" t="s">
        <v>929</v>
      </c>
      <c r="C6" s="25"/>
      <c r="D6" s="24"/>
      <c r="E6" s="26"/>
      <c r="F6" s="26"/>
      <c r="G6" s="224"/>
      <c r="H6" s="225"/>
      <c r="I6" s="225"/>
      <c r="J6" s="225"/>
      <c r="K6" s="226"/>
      <c r="L6" s="226"/>
    </row>
    <row r="7" spans="1:15" ht="190">
      <c r="A7" s="13" t="s">
        <v>578</v>
      </c>
      <c r="B7" s="14" t="s">
        <v>579</v>
      </c>
      <c r="C7" s="14" t="s">
        <v>818</v>
      </c>
      <c r="D7" s="13" t="s">
        <v>40</v>
      </c>
      <c r="E7" s="47" t="s">
        <v>392</v>
      </c>
      <c r="F7" s="14" t="s">
        <v>580</v>
      </c>
      <c r="G7" s="227" t="s">
        <v>1035</v>
      </c>
      <c r="H7" s="228" t="s">
        <v>1045</v>
      </c>
      <c r="I7" s="229"/>
      <c r="J7" s="229"/>
      <c r="K7" s="228" t="s">
        <v>581</v>
      </c>
      <c r="L7" s="17" t="s">
        <v>319</v>
      </c>
    </row>
    <row r="8" spans="1:15" ht="205.5" customHeight="1">
      <c r="A8" s="494" t="s">
        <v>582</v>
      </c>
      <c r="B8" s="489" t="s">
        <v>583</v>
      </c>
      <c r="C8" s="489" t="s">
        <v>997</v>
      </c>
      <c r="D8" s="494" t="s">
        <v>40</v>
      </c>
      <c r="E8" s="533" t="s">
        <v>392</v>
      </c>
      <c r="F8" s="14"/>
      <c r="G8" s="227" t="s">
        <v>1035</v>
      </c>
      <c r="H8" s="230" t="s">
        <v>1046</v>
      </c>
      <c r="I8" s="231">
        <v>0</v>
      </c>
      <c r="J8" s="231">
        <v>0</v>
      </c>
      <c r="K8" s="232" t="s">
        <v>584</v>
      </c>
      <c r="L8" s="18" t="s">
        <v>585</v>
      </c>
    </row>
    <row r="9" spans="1:15" ht="50" hidden="1">
      <c r="A9" s="388" t="s">
        <v>819</v>
      </c>
      <c r="B9" s="406" t="s">
        <v>820</v>
      </c>
      <c r="C9" s="131" t="s">
        <v>821</v>
      </c>
      <c r="D9" s="408" t="s">
        <v>166</v>
      </c>
      <c r="E9" s="131" t="s">
        <v>332</v>
      </c>
      <c r="F9" s="14"/>
      <c r="G9" s="389"/>
      <c r="H9" s="243"/>
      <c r="I9" s="409"/>
      <c r="J9" s="409"/>
      <c r="K9" s="243"/>
      <c r="L9" s="242"/>
      <c r="N9" s="424" t="s">
        <v>828</v>
      </c>
    </row>
    <row r="10" spans="1:15" ht="51.65" hidden="1" customHeight="1">
      <c r="A10" s="388" t="s">
        <v>822</v>
      </c>
      <c r="B10" s="131" t="s">
        <v>823</v>
      </c>
      <c r="C10" s="131" t="s">
        <v>824</v>
      </c>
      <c r="D10" s="408" t="s">
        <v>40</v>
      </c>
      <c r="E10" s="131" t="s">
        <v>332</v>
      </c>
      <c r="F10" s="131" t="s">
        <v>392</v>
      </c>
      <c r="G10" s="389"/>
      <c r="H10" s="241"/>
      <c r="I10" s="244"/>
      <c r="J10" s="244"/>
      <c r="K10" s="243"/>
      <c r="L10" s="242"/>
      <c r="N10" s="424" t="s">
        <v>828</v>
      </c>
    </row>
    <row r="11" spans="1:15" ht="106.5" customHeight="1">
      <c r="A11" s="388" t="s">
        <v>825</v>
      </c>
      <c r="B11" s="131" t="s">
        <v>826</v>
      </c>
      <c r="C11" s="190" t="s">
        <v>827</v>
      </c>
      <c r="D11" s="131" t="s">
        <v>166</v>
      </c>
      <c r="E11" s="131" t="s">
        <v>392</v>
      </c>
      <c r="F11" s="14" t="s">
        <v>332</v>
      </c>
      <c r="G11" s="506" t="s">
        <v>1035</v>
      </c>
      <c r="H11" s="197" t="s">
        <v>941</v>
      </c>
      <c r="I11" s="410"/>
      <c r="J11" s="410"/>
      <c r="K11" s="34" t="s">
        <v>1134</v>
      </c>
      <c r="L11" s="501" t="s">
        <v>393</v>
      </c>
      <c r="M11" s="170"/>
      <c r="N11" s="431"/>
      <c r="O11" s="170"/>
    </row>
    <row r="12" spans="1:15">
      <c r="A12" s="742" t="s">
        <v>829</v>
      </c>
      <c r="B12" s="742"/>
      <c r="C12" s="742"/>
      <c r="D12" s="742"/>
      <c r="E12" s="742"/>
      <c r="F12" s="742"/>
      <c r="G12" s="742"/>
      <c r="H12" s="742"/>
      <c r="I12" s="742"/>
      <c r="J12" s="742"/>
      <c r="K12" s="742"/>
      <c r="L12" s="742"/>
    </row>
    <row r="13" spans="1:15" ht="130" hidden="1">
      <c r="A13" s="411" t="s">
        <v>830</v>
      </c>
      <c r="B13" s="412" t="s">
        <v>831</v>
      </c>
      <c r="C13" s="412" t="s">
        <v>832</v>
      </c>
      <c r="D13" s="411" t="s">
        <v>833</v>
      </c>
      <c r="E13" s="411" t="s">
        <v>332</v>
      </c>
      <c r="F13" s="411"/>
      <c r="G13" s="389"/>
      <c r="H13" s="243"/>
      <c r="I13" s="244"/>
      <c r="J13" s="244"/>
      <c r="K13" s="243"/>
      <c r="L13" s="243"/>
      <c r="N13" s="424" t="s">
        <v>828</v>
      </c>
    </row>
    <row r="14" spans="1:15" ht="70" hidden="1">
      <c r="A14" s="411" t="s">
        <v>834</v>
      </c>
      <c r="B14" s="411" t="s">
        <v>835</v>
      </c>
      <c r="C14" s="411" t="s">
        <v>836</v>
      </c>
      <c r="D14" s="411" t="s">
        <v>40</v>
      </c>
      <c r="E14" s="411" t="s">
        <v>837</v>
      </c>
      <c r="F14" s="411" t="s">
        <v>841</v>
      </c>
      <c r="G14" s="389"/>
      <c r="H14" s="243"/>
      <c r="I14" s="244"/>
      <c r="J14" s="244"/>
      <c r="K14" s="243"/>
      <c r="L14" s="243"/>
      <c r="N14" s="424" t="s">
        <v>828</v>
      </c>
    </row>
    <row r="15" spans="1:15" ht="120" hidden="1">
      <c r="A15" s="131" t="s">
        <v>838</v>
      </c>
      <c r="B15" s="131" t="s">
        <v>839</v>
      </c>
      <c r="C15" s="411" t="s">
        <v>840</v>
      </c>
      <c r="D15" s="131" t="s">
        <v>166</v>
      </c>
      <c r="E15" s="131" t="s">
        <v>332</v>
      </c>
      <c r="F15" s="131" t="s">
        <v>842</v>
      </c>
      <c r="G15" s="389"/>
      <c r="H15" s="243"/>
      <c r="I15" s="244"/>
      <c r="J15" s="244"/>
      <c r="K15" s="241"/>
      <c r="L15" s="243"/>
      <c r="N15" s="424" t="s">
        <v>828</v>
      </c>
    </row>
    <row r="16" spans="1:15" ht="60" hidden="1">
      <c r="A16" s="388" t="s">
        <v>843</v>
      </c>
      <c r="B16" s="406" t="s">
        <v>844</v>
      </c>
      <c r="C16" s="406" t="s">
        <v>845</v>
      </c>
      <c r="D16" s="388" t="s">
        <v>40</v>
      </c>
      <c r="E16" s="406" t="s">
        <v>332</v>
      </c>
      <c r="F16" s="406"/>
      <c r="G16" s="413"/>
      <c r="H16" s="414"/>
      <c r="I16" s="415"/>
      <c r="J16" s="415"/>
      <c r="K16" s="414"/>
      <c r="L16" s="414"/>
      <c r="N16" s="424" t="s">
        <v>828</v>
      </c>
    </row>
    <row r="17" spans="1:14" ht="288" customHeight="1">
      <c r="A17" s="406" t="s">
        <v>846</v>
      </c>
      <c r="B17" s="131" t="s">
        <v>847</v>
      </c>
      <c r="C17" s="131" t="s">
        <v>854</v>
      </c>
      <c r="D17" s="131" t="s">
        <v>40</v>
      </c>
      <c r="E17" s="131" t="s">
        <v>66</v>
      </c>
      <c r="F17" s="406"/>
      <c r="G17" s="227" t="s">
        <v>1035</v>
      </c>
      <c r="H17" s="455" t="s">
        <v>1047</v>
      </c>
      <c r="I17" s="456" t="s">
        <v>904</v>
      </c>
      <c r="J17" s="455" t="s">
        <v>903</v>
      </c>
      <c r="K17" s="456" t="s">
        <v>904</v>
      </c>
      <c r="L17" s="228" t="s">
        <v>255</v>
      </c>
      <c r="M17" s="170"/>
      <c r="N17" s="424"/>
    </row>
    <row r="18" spans="1:14" ht="80">
      <c r="A18" s="406" t="s">
        <v>848</v>
      </c>
      <c r="B18" s="407" t="s">
        <v>849</v>
      </c>
      <c r="C18" s="190" t="s">
        <v>852</v>
      </c>
      <c r="D18" s="406" t="s">
        <v>40</v>
      </c>
      <c r="E18" s="406" t="s">
        <v>330</v>
      </c>
      <c r="F18" s="406"/>
      <c r="G18" s="227" t="s">
        <v>1035</v>
      </c>
      <c r="H18" s="18" t="s">
        <v>901</v>
      </c>
      <c r="I18" s="19">
        <v>0</v>
      </c>
      <c r="J18" s="19">
        <v>0</v>
      </c>
      <c r="K18" s="141" t="s">
        <v>902</v>
      </c>
      <c r="L18" s="31" t="s">
        <v>319</v>
      </c>
      <c r="M18" s="171"/>
      <c r="N18" s="424"/>
    </row>
    <row r="19" spans="1:14" ht="90" hidden="1">
      <c r="A19" s="406" t="s">
        <v>850</v>
      </c>
      <c r="B19" s="407" t="s">
        <v>851</v>
      </c>
      <c r="C19" s="407" t="s">
        <v>853</v>
      </c>
      <c r="D19" s="407" t="s">
        <v>166</v>
      </c>
      <c r="E19" s="407" t="s">
        <v>332</v>
      </c>
      <c r="F19" s="406"/>
      <c r="G19" s="416"/>
      <c r="H19" s="417"/>
      <c r="I19" s="418"/>
      <c r="J19" s="418"/>
      <c r="K19" s="417"/>
      <c r="L19" s="419"/>
      <c r="M19" s="171"/>
      <c r="N19" s="424" t="s">
        <v>828</v>
      </c>
    </row>
    <row r="20" spans="1:14">
      <c r="B20" s="170"/>
      <c r="C20" s="171"/>
      <c r="D20" s="171"/>
      <c r="E20" s="171"/>
      <c r="F20" s="171"/>
      <c r="G20" s="171"/>
      <c r="H20" s="171"/>
      <c r="I20" s="171"/>
      <c r="J20" s="171"/>
      <c r="K20" s="171"/>
      <c r="L20" s="171"/>
      <c r="M20" s="171"/>
      <c r="N20" s="166"/>
    </row>
    <row r="21" spans="1:14">
      <c r="B21" s="170"/>
      <c r="C21" s="171"/>
      <c r="D21" s="171"/>
      <c r="E21" s="171"/>
      <c r="F21" s="171"/>
      <c r="G21" s="171"/>
      <c r="H21" s="171"/>
      <c r="I21" s="171"/>
      <c r="J21" s="171"/>
      <c r="K21" s="171"/>
      <c r="L21" s="170"/>
      <c r="M21" s="170"/>
    </row>
  </sheetData>
  <mergeCells count="11">
    <mergeCell ref="A12:L12"/>
    <mergeCell ref="H2:H3"/>
    <mergeCell ref="I2:J2"/>
    <mergeCell ref="K2:K3"/>
    <mergeCell ref="L2:L3"/>
    <mergeCell ref="A2:A3"/>
    <mergeCell ref="B2:B3"/>
    <mergeCell ref="C2:C3"/>
    <mergeCell ref="D2:D3"/>
    <mergeCell ref="E2:F2"/>
    <mergeCell ref="G2:G3"/>
  </mergeCells>
  <pageMargins left="0.25" right="0.25" top="0.75" bottom="0.75" header="0.3" footer="0.3"/>
  <pageSetup paperSize="9" scale="86" fitToHeight="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Layout" zoomScale="70" zoomScaleNormal="85" zoomScaleSheetLayoutView="100" zoomScalePageLayoutView="70" workbookViewId="0">
      <selection activeCell="K30" sqref="K30"/>
    </sheetView>
  </sheetViews>
  <sheetFormatPr defaultColWidth="9.1796875" defaultRowHeight="14.5"/>
  <cols>
    <col min="1" max="1" width="9.1796875" style="493"/>
    <col min="2" max="2" width="11.81640625" style="493" customWidth="1"/>
    <col min="3" max="3" width="17.453125" style="493" customWidth="1"/>
    <col min="4" max="4" width="9.1796875" style="493"/>
    <col min="5" max="5" width="16.7265625" style="493" customWidth="1"/>
    <col min="6" max="6" width="11.26953125" style="493" customWidth="1"/>
    <col min="7" max="7" width="11.81640625" style="493" customWidth="1"/>
    <col min="8" max="8" width="30.1796875" style="493" customWidth="1"/>
    <col min="9" max="10" width="0" style="493" hidden="1" customWidth="1"/>
    <col min="11" max="11" width="28.7265625" style="493" customWidth="1"/>
    <col min="12" max="12" width="9.26953125" style="493" customWidth="1"/>
    <col min="13" max="16384" width="9.1796875" style="493"/>
  </cols>
  <sheetData>
    <row r="1" spans="1:15" s="517" customFormat="1" ht="15.5">
      <c r="A1" s="518" t="s">
        <v>947</v>
      </c>
      <c r="B1" s="536"/>
      <c r="C1" s="536"/>
      <c r="D1" s="536"/>
      <c r="E1" s="536"/>
      <c r="F1" s="518" t="s">
        <v>945</v>
      </c>
      <c r="G1" s="537"/>
      <c r="H1" s="399"/>
      <c r="I1" s="399"/>
      <c r="J1" s="399"/>
      <c r="K1" s="399"/>
      <c r="L1" s="399"/>
      <c r="M1" s="527"/>
      <c r="N1" s="527"/>
      <c r="O1" s="527"/>
    </row>
    <row r="2" spans="1:15" s="539" customFormat="1" ht="10.5">
      <c r="A2" s="738" t="s">
        <v>1</v>
      </c>
      <c r="B2" s="738" t="s">
        <v>2</v>
      </c>
      <c r="C2" s="738" t="s">
        <v>3</v>
      </c>
      <c r="D2" s="738" t="s">
        <v>79</v>
      </c>
      <c r="E2" s="738" t="s">
        <v>4</v>
      </c>
      <c r="F2" s="738"/>
      <c r="G2" s="747" t="s">
        <v>5</v>
      </c>
      <c r="H2" s="746" t="s">
        <v>6</v>
      </c>
      <c r="I2" s="746" t="s">
        <v>7</v>
      </c>
      <c r="J2" s="746"/>
      <c r="K2" s="746" t="s">
        <v>8</v>
      </c>
      <c r="L2" s="746" t="s">
        <v>9</v>
      </c>
      <c r="M2" s="201"/>
      <c r="N2" s="201"/>
      <c r="O2" s="201"/>
    </row>
    <row r="3" spans="1:15" s="539" customFormat="1" ht="30">
      <c r="A3" s="738"/>
      <c r="B3" s="738"/>
      <c r="C3" s="738"/>
      <c r="D3" s="738"/>
      <c r="E3" s="577" t="s">
        <v>10</v>
      </c>
      <c r="F3" s="577" t="s">
        <v>11</v>
      </c>
      <c r="G3" s="748"/>
      <c r="H3" s="746"/>
      <c r="I3" s="576" t="s">
        <v>12</v>
      </c>
      <c r="J3" s="576" t="s">
        <v>13</v>
      </c>
      <c r="K3" s="746"/>
      <c r="L3" s="746"/>
      <c r="M3" s="201"/>
      <c r="N3" s="201"/>
      <c r="O3" s="201"/>
    </row>
    <row r="4" spans="1:15">
      <c r="A4" s="531">
        <v>1</v>
      </c>
      <c r="B4" s="531">
        <v>2</v>
      </c>
      <c r="C4" s="285" t="s">
        <v>14</v>
      </c>
      <c r="D4" s="531">
        <v>4</v>
      </c>
      <c r="E4" s="531">
        <v>5</v>
      </c>
      <c r="F4" s="531">
        <v>6</v>
      </c>
      <c r="G4" s="531">
        <v>7</v>
      </c>
      <c r="H4" s="353">
        <v>8</v>
      </c>
      <c r="I4" s="353">
        <v>9</v>
      </c>
      <c r="J4" s="353">
        <v>10</v>
      </c>
      <c r="K4" s="353">
        <v>9</v>
      </c>
      <c r="L4" s="353">
        <v>10</v>
      </c>
      <c r="M4" s="175"/>
      <c r="N4" s="175"/>
      <c r="O4" s="175"/>
    </row>
    <row r="5" spans="1:15">
      <c r="A5" s="5" t="s">
        <v>333</v>
      </c>
      <c r="B5" s="10" t="s">
        <v>1016</v>
      </c>
      <c r="C5" s="6"/>
      <c r="D5" s="134"/>
      <c r="E5" s="135"/>
      <c r="F5" s="135"/>
      <c r="G5" s="135"/>
      <c r="H5" s="136"/>
      <c r="I5" s="136"/>
      <c r="J5" s="136"/>
      <c r="K5" s="136"/>
      <c r="L5" s="136"/>
      <c r="M5" s="175"/>
      <c r="N5" s="175"/>
      <c r="O5" s="175"/>
    </row>
    <row r="6" spans="1:15">
      <c r="A6" s="24" t="s">
        <v>334</v>
      </c>
      <c r="B6" s="137" t="s">
        <v>1017</v>
      </c>
      <c r="C6" s="137"/>
      <c r="D6" s="138"/>
      <c r="E6" s="139"/>
      <c r="F6" s="139"/>
      <c r="G6" s="139"/>
      <c r="H6" s="140"/>
      <c r="I6" s="140"/>
      <c r="J6" s="140"/>
      <c r="K6" s="128"/>
      <c r="L6" s="128"/>
      <c r="M6" s="175"/>
      <c r="N6" s="175"/>
      <c r="O6" s="175"/>
    </row>
    <row r="7" spans="1:15" ht="300">
      <c r="A7" s="494" t="s">
        <v>335</v>
      </c>
      <c r="B7" s="489" t="s">
        <v>336</v>
      </c>
      <c r="C7" s="489" t="s">
        <v>337</v>
      </c>
      <c r="D7" s="494" t="s">
        <v>40</v>
      </c>
      <c r="E7" s="489" t="s">
        <v>367</v>
      </c>
      <c r="F7" s="494"/>
      <c r="G7" s="494" t="s">
        <v>1035</v>
      </c>
      <c r="H7" s="490" t="s">
        <v>931</v>
      </c>
      <c r="I7" s="492">
        <v>468.2</v>
      </c>
      <c r="J7" s="492">
        <v>468.2</v>
      </c>
      <c r="K7" s="482" t="s">
        <v>977</v>
      </c>
      <c r="L7" s="495" t="s">
        <v>338</v>
      </c>
      <c r="M7" s="175"/>
      <c r="N7" s="430"/>
      <c r="O7" s="175"/>
    </row>
    <row r="8" spans="1:15" ht="90">
      <c r="A8" s="494" t="s">
        <v>339</v>
      </c>
      <c r="B8" s="489" t="s">
        <v>340</v>
      </c>
      <c r="C8" s="489" t="s">
        <v>341</v>
      </c>
      <c r="D8" s="494" t="s">
        <v>40</v>
      </c>
      <c r="E8" s="489" t="s">
        <v>367</v>
      </c>
      <c r="F8" s="489"/>
      <c r="G8" s="494" t="s">
        <v>1035</v>
      </c>
      <c r="H8" s="496" t="s">
        <v>342</v>
      </c>
      <c r="I8" s="488" t="s">
        <v>25</v>
      </c>
      <c r="J8" s="488" t="s">
        <v>25</v>
      </c>
      <c r="K8" s="600" t="s">
        <v>1135</v>
      </c>
      <c r="L8" s="495" t="s">
        <v>338</v>
      </c>
      <c r="M8" s="175"/>
      <c r="N8" s="430"/>
      <c r="O8" s="175"/>
    </row>
    <row r="9" spans="1:15" ht="160">
      <c r="A9" s="494" t="s">
        <v>343</v>
      </c>
      <c r="B9" s="489" t="s">
        <v>344</v>
      </c>
      <c r="C9" s="489" t="s">
        <v>345</v>
      </c>
      <c r="D9" s="494" t="s">
        <v>40</v>
      </c>
      <c r="E9" s="489" t="s">
        <v>367</v>
      </c>
      <c r="F9" s="489"/>
      <c r="G9" s="494" t="s">
        <v>1035</v>
      </c>
      <c r="H9" s="496" t="s">
        <v>951</v>
      </c>
      <c r="I9" s="488" t="s">
        <v>25</v>
      </c>
      <c r="J9" s="488" t="s">
        <v>25</v>
      </c>
      <c r="K9" s="489" t="s">
        <v>932</v>
      </c>
      <c r="L9" s="495" t="s">
        <v>338</v>
      </c>
      <c r="M9" s="175"/>
      <c r="N9" s="430"/>
      <c r="O9" s="175"/>
    </row>
    <row r="10" spans="1:15" ht="130">
      <c r="A10" s="494" t="s">
        <v>346</v>
      </c>
      <c r="B10" s="489" t="s">
        <v>347</v>
      </c>
      <c r="C10" s="489" t="s">
        <v>348</v>
      </c>
      <c r="D10" s="494" t="s">
        <v>40</v>
      </c>
      <c r="E10" s="489" t="s">
        <v>367</v>
      </c>
      <c r="F10" s="489" t="s">
        <v>349</v>
      </c>
      <c r="G10" s="494" t="s">
        <v>1035</v>
      </c>
      <c r="H10" s="490" t="s">
        <v>933</v>
      </c>
      <c r="I10" s="484">
        <v>2683.5</v>
      </c>
      <c r="J10" s="484">
        <v>1073</v>
      </c>
      <c r="K10" s="482" t="s">
        <v>934</v>
      </c>
      <c r="L10" s="495" t="s">
        <v>255</v>
      </c>
      <c r="M10" s="175"/>
      <c r="N10" s="430"/>
      <c r="O10" s="175"/>
    </row>
    <row r="11" spans="1:15">
      <c r="A11" s="27"/>
      <c r="B11" s="575"/>
      <c r="C11" s="575"/>
      <c r="D11" s="27"/>
      <c r="E11" s="575"/>
      <c r="F11" s="575"/>
      <c r="G11" s="575"/>
      <c r="H11" s="136"/>
      <c r="I11" s="32"/>
      <c r="J11" s="32"/>
      <c r="K11" s="136"/>
      <c r="L11" s="136"/>
      <c r="M11" s="175"/>
      <c r="N11" s="175"/>
      <c r="O11" s="175"/>
    </row>
    <row r="12" spans="1:15">
      <c r="A12" s="27"/>
      <c r="B12" s="575"/>
      <c r="C12" s="575"/>
      <c r="D12" s="27"/>
      <c r="E12" s="575"/>
      <c r="F12" s="575"/>
      <c r="G12" s="575"/>
      <c r="H12" s="136"/>
      <c r="I12" s="32"/>
      <c r="J12" s="32"/>
      <c r="K12" s="136"/>
      <c r="L12" s="136"/>
      <c r="M12" s="175"/>
      <c r="N12" s="175"/>
      <c r="O12" s="175"/>
    </row>
    <row r="13" spans="1:15">
      <c r="A13" s="27"/>
      <c r="B13" s="575"/>
      <c r="C13" s="575"/>
      <c r="D13" s="27"/>
      <c r="E13" s="575"/>
      <c r="F13" s="575"/>
      <c r="G13" s="575"/>
      <c r="H13" s="136"/>
      <c r="I13" s="32"/>
      <c r="J13" s="32"/>
      <c r="K13" s="136"/>
      <c r="L13" s="136"/>
      <c r="M13" s="175"/>
      <c r="N13" s="175"/>
      <c r="O13" s="175"/>
    </row>
    <row r="14" spans="1:15">
      <c r="A14" s="27"/>
      <c r="B14" s="575"/>
      <c r="C14" s="575"/>
      <c r="D14" s="27"/>
      <c r="E14" s="575"/>
      <c r="F14" s="575"/>
      <c r="G14" s="575"/>
      <c r="H14" s="136"/>
      <c r="I14" s="32"/>
      <c r="J14" s="32"/>
      <c r="K14" s="136"/>
      <c r="L14" s="136"/>
      <c r="M14" s="175"/>
      <c r="N14" s="175"/>
      <c r="O14" s="175"/>
    </row>
    <row r="15" spans="1:15">
      <c r="A15" s="27"/>
      <c r="B15" s="575"/>
      <c r="C15" s="575"/>
      <c r="D15" s="27"/>
      <c r="E15" s="575"/>
      <c r="F15" s="575"/>
      <c r="G15" s="575"/>
      <c r="H15" s="136"/>
      <c r="I15" s="32"/>
      <c r="J15" s="32"/>
      <c r="K15" s="136"/>
      <c r="L15" s="136"/>
      <c r="M15" s="175"/>
      <c r="N15" s="175"/>
      <c r="O15" s="175"/>
    </row>
    <row r="16" spans="1:15" ht="16.5" customHeight="1">
      <c r="A16" s="27"/>
      <c r="B16" s="575"/>
      <c r="C16" s="575"/>
      <c r="D16" s="27"/>
      <c r="E16" s="575"/>
      <c r="F16" s="575"/>
      <c r="G16" s="575"/>
      <c r="H16" s="136"/>
      <c r="I16" s="32"/>
      <c r="J16" s="32"/>
      <c r="K16" s="136"/>
      <c r="L16" s="136"/>
      <c r="M16" s="175"/>
      <c r="N16" s="175"/>
      <c r="O16" s="175"/>
    </row>
    <row r="17" spans="1:15" ht="16.5" customHeight="1">
      <c r="A17" s="27"/>
      <c r="B17" s="590"/>
      <c r="C17" s="590"/>
      <c r="D17" s="27"/>
      <c r="E17" s="590"/>
      <c r="F17" s="590"/>
      <c r="G17" s="590"/>
      <c r="H17" s="136"/>
      <c r="I17" s="32"/>
      <c r="J17" s="32"/>
      <c r="K17" s="136"/>
      <c r="L17" s="136"/>
      <c r="M17" s="175"/>
      <c r="N17" s="175"/>
      <c r="O17" s="175"/>
    </row>
    <row r="18" spans="1:15">
      <c r="A18" s="27"/>
      <c r="B18" s="575"/>
      <c r="C18" s="575"/>
      <c r="D18" s="27"/>
      <c r="E18" s="575"/>
      <c r="F18" s="575"/>
      <c r="G18" s="575"/>
      <c r="H18" s="136"/>
      <c r="I18" s="32"/>
      <c r="J18" s="32"/>
      <c r="K18" s="136"/>
      <c r="L18" s="136"/>
      <c r="M18" s="175"/>
      <c r="N18" s="175"/>
      <c r="O18" s="175"/>
    </row>
    <row r="19" spans="1:15">
      <c r="A19" s="24" t="s">
        <v>350</v>
      </c>
      <c r="B19" s="137" t="s">
        <v>1018</v>
      </c>
      <c r="C19" s="137"/>
      <c r="D19" s="138"/>
      <c r="E19" s="139"/>
      <c r="F19" s="139"/>
      <c r="G19" s="127"/>
      <c r="H19" s="128"/>
      <c r="I19" s="183"/>
      <c r="J19" s="183"/>
      <c r="K19" s="128"/>
      <c r="L19" s="128"/>
      <c r="M19" s="175"/>
      <c r="N19" s="175"/>
      <c r="O19" s="175"/>
    </row>
    <row r="20" spans="1:15" ht="180">
      <c r="A20" s="494" t="s">
        <v>351</v>
      </c>
      <c r="B20" s="489" t="s">
        <v>352</v>
      </c>
      <c r="C20" s="489" t="s">
        <v>353</v>
      </c>
      <c r="D20" s="494" t="s">
        <v>40</v>
      </c>
      <c r="E20" s="489" t="s">
        <v>367</v>
      </c>
      <c r="F20" s="489"/>
      <c r="G20" s="494" t="s">
        <v>1035</v>
      </c>
      <c r="H20" s="459" t="s">
        <v>896</v>
      </c>
      <c r="I20" s="487">
        <v>30</v>
      </c>
      <c r="J20" s="487">
        <v>30</v>
      </c>
      <c r="K20" s="509" t="s">
        <v>897</v>
      </c>
      <c r="L20" s="459" t="s">
        <v>1006</v>
      </c>
      <c r="M20" s="175"/>
      <c r="N20" s="430"/>
      <c r="O20" s="175"/>
    </row>
    <row r="21" spans="1:15" ht="170">
      <c r="A21" s="494" t="s">
        <v>354</v>
      </c>
      <c r="B21" s="489" t="s">
        <v>355</v>
      </c>
      <c r="C21" s="489" t="s">
        <v>356</v>
      </c>
      <c r="D21" s="494" t="s">
        <v>40</v>
      </c>
      <c r="E21" s="489" t="s">
        <v>367</v>
      </c>
      <c r="F21" s="489"/>
      <c r="G21" s="494" t="s">
        <v>1035</v>
      </c>
      <c r="H21" s="459" t="s">
        <v>357</v>
      </c>
      <c r="I21" s="487">
        <v>40.700000000000003</v>
      </c>
      <c r="J21" s="487">
        <v>40.700000000000003</v>
      </c>
      <c r="K21" s="459" t="s">
        <v>898</v>
      </c>
      <c r="L21" s="459" t="s">
        <v>1006</v>
      </c>
      <c r="M21" s="175"/>
      <c r="N21" s="430"/>
      <c r="O21" s="175"/>
    </row>
    <row r="22" spans="1:15" ht="190">
      <c r="A22" s="494" t="s">
        <v>358</v>
      </c>
      <c r="B22" s="489" t="s">
        <v>359</v>
      </c>
      <c r="C22" s="489" t="s">
        <v>360</v>
      </c>
      <c r="D22" s="494" t="s">
        <v>40</v>
      </c>
      <c r="E22" s="489" t="s">
        <v>367</v>
      </c>
      <c r="F22" s="489" t="s">
        <v>361</v>
      </c>
      <c r="G22" s="494" t="s">
        <v>1035</v>
      </c>
      <c r="H22" s="459" t="s">
        <v>899</v>
      </c>
      <c r="I22" s="487">
        <v>30</v>
      </c>
      <c r="J22" s="487">
        <v>30</v>
      </c>
      <c r="K22" s="459" t="s">
        <v>900</v>
      </c>
      <c r="L22" s="459" t="s">
        <v>1006</v>
      </c>
      <c r="M22" s="175"/>
      <c r="N22" s="430"/>
      <c r="O22" s="175"/>
    </row>
    <row r="23" spans="1:15">
      <c r="A23" s="7"/>
      <c r="B23" s="135"/>
      <c r="C23" s="135"/>
      <c r="D23" s="134"/>
      <c r="E23" s="135"/>
      <c r="F23" s="135"/>
      <c r="G23" s="135"/>
      <c r="H23" s="84"/>
      <c r="I23" s="492">
        <f>+SUM(I20:I22)</f>
        <v>100.7</v>
      </c>
      <c r="J23" s="492">
        <f>+SUM(J20:J22)</f>
        <v>100.7</v>
      </c>
      <c r="K23" s="136"/>
      <c r="L23" s="136"/>
      <c r="M23" s="175"/>
      <c r="N23" s="175"/>
      <c r="O23" s="175"/>
    </row>
    <row r="24" spans="1:15">
      <c r="A24" s="24" t="s">
        <v>362</v>
      </c>
      <c r="B24" s="137" t="s">
        <v>363</v>
      </c>
      <c r="C24" s="137"/>
      <c r="D24" s="137"/>
      <c r="E24" s="137"/>
      <c r="F24" s="137"/>
      <c r="G24" s="137"/>
      <c r="H24" s="140"/>
      <c r="I24" s="183"/>
      <c r="J24" s="183"/>
      <c r="K24" s="128"/>
      <c r="L24" s="128"/>
      <c r="M24" s="175"/>
      <c r="N24" s="175"/>
      <c r="O24" s="175"/>
    </row>
    <row r="25" spans="1:15" ht="50">
      <c r="A25" s="598" t="s">
        <v>364</v>
      </c>
      <c r="B25" s="599" t="s">
        <v>365</v>
      </c>
      <c r="C25" s="599" t="s">
        <v>366</v>
      </c>
      <c r="D25" s="598" t="s">
        <v>166</v>
      </c>
      <c r="E25" s="144" t="s">
        <v>330</v>
      </c>
      <c r="F25" s="144" t="s">
        <v>367</v>
      </c>
      <c r="G25" s="494" t="s">
        <v>1035</v>
      </c>
      <c r="H25" s="457" t="s">
        <v>368</v>
      </c>
      <c r="I25" s="229">
        <v>0</v>
      </c>
      <c r="J25" s="229">
        <v>0</v>
      </c>
      <c r="K25" s="458" t="s">
        <v>369</v>
      </c>
      <c r="L25" s="68" t="s">
        <v>370</v>
      </c>
      <c r="M25" s="175"/>
      <c r="N25" s="427"/>
      <c r="O25" s="175"/>
    </row>
    <row r="26" spans="1:15" ht="58.5" customHeight="1">
      <c r="A26" s="494" t="s">
        <v>371</v>
      </c>
      <c r="B26" s="489" t="s">
        <v>372</v>
      </c>
      <c r="C26" s="489" t="s">
        <v>373</v>
      </c>
      <c r="D26" s="494" t="s">
        <v>40</v>
      </c>
      <c r="E26" s="489" t="s">
        <v>330</v>
      </c>
      <c r="F26" s="489" t="s">
        <v>367</v>
      </c>
      <c r="G26" s="494" t="s">
        <v>1035</v>
      </c>
      <c r="H26" s="509" t="s">
        <v>374</v>
      </c>
      <c r="I26" s="229">
        <v>0</v>
      </c>
      <c r="J26" s="229">
        <v>0</v>
      </c>
      <c r="K26" s="510" t="s">
        <v>375</v>
      </c>
      <c r="L26" s="68" t="s">
        <v>370</v>
      </c>
      <c r="M26" s="175"/>
      <c r="N26" s="427"/>
      <c r="O26" s="175"/>
    </row>
    <row r="27" spans="1:15">
      <c r="A27" s="5"/>
      <c r="B27" s="125"/>
      <c r="C27" s="145"/>
      <c r="D27" s="146"/>
      <c r="E27" s="145"/>
      <c r="F27" s="145"/>
      <c r="G27" s="145"/>
      <c r="H27" s="147"/>
      <c r="I27" s="216">
        <f>SUM(I25:I26)</f>
        <v>0</v>
      </c>
      <c r="J27" s="216">
        <f>SUM(J25:J26)</f>
        <v>0</v>
      </c>
      <c r="K27" s="147"/>
      <c r="L27" s="147"/>
      <c r="M27" s="175"/>
      <c r="N27" s="175"/>
      <c r="O27" s="175"/>
    </row>
    <row r="28" spans="1:15">
      <c r="A28" s="5" t="s">
        <v>376</v>
      </c>
      <c r="B28" s="125" t="s">
        <v>952</v>
      </c>
      <c r="C28" s="145"/>
      <c r="D28" s="146"/>
      <c r="E28" s="145"/>
      <c r="F28" s="145"/>
      <c r="G28" s="145"/>
      <c r="H28" s="147"/>
      <c r="I28" s="597"/>
      <c r="J28" s="597"/>
      <c r="K28" s="147"/>
      <c r="L28" s="147"/>
      <c r="M28" s="175"/>
      <c r="N28" s="175"/>
      <c r="O28" s="175"/>
    </row>
    <row r="29" spans="1:15" ht="110">
      <c r="A29" s="494" t="s">
        <v>377</v>
      </c>
      <c r="B29" s="489" t="s">
        <v>378</v>
      </c>
      <c r="C29" s="148" t="s">
        <v>379</v>
      </c>
      <c r="D29" s="149" t="s">
        <v>204</v>
      </c>
      <c r="E29" s="489" t="s">
        <v>367</v>
      </c>
      <c r="F29" s="148"/>
      <c r="G29" s="494" t="s">
        <v>1082</v>
      </c>
      <c r="H29" s="496" t="s">
        <v>55</v>
      </c>
      <c r="I29" s="492">
        <v>0</v>
      </c>
      <c r="J29" s="492">
        <v>0</v>
      </c>
      <c r="K29" s="583" t="s">
        <v>1136</v>
      </c>
      <c r="L29" s="495" t="s">
        <v>88</v>
      </c>
      <c r="M29" s="175"/>
      <c r="N29" s="430"/>
      <c r="O29" s="175"/>
    </row>
    <row r="30" spans="1:15" ht="170">
      <c r="A30" s="494" t="s">
        <v>380</v>
      </c>
      <c r="B30" s="489" t="s">
        <v>381</v>
      </c>
      <c r="C30" s="148" t="s">
        <v>382</v>
      </c>
      <c r="D30" s="149" t="s">
        <v>204</v>
      </c>
      <c r="E30" s="148" t="s">
        <v>225</v>
      </c>
      <c r="F30" s="148"/>
      <c r="G30" s="494" t="s">
        <v>1082</v>
      </c>
      <c r="H30" s="496" t="s">
        <v>55</v>
      </c>
      <c r="I30" s="492">
        <v>0</v>
      </c>
      <c r="J30" s="492">
        <v>0</v>
      </c>
      <c r="K30" s="583" t="s">
        <v>1137</v>
      </c>
      <c r="L30" s="495" t="s">
        <v>88</v>
      </c>
      <c r="M30" s="175"/>
      <c r="N30" s="430"/>
      <c r="O30" s="175"/>
    </row>
    <row r="31" spans="1:15" ht="150">
      <c r="A31" s="494" t="s">
        <v>383</v>
      </c>
      <c r="B31" s="489" t="s">
        <v>384</v>
      </c>
      <c r="C31" s="148" t="s">
        <v>385</v>
      </c>
      <c r="D31" s="149" t="s">
        <v>204</v>
      </c>
      <c r="E31" s="489" t="s">
        <v>367</v>
      </c>
      <c r="F31" s="148"/>
      <c r="G31" s="494" t="s">
        <v>1082</v>
      </c>
      <c r="H31" s="496" t="s">
        <v>55</v>
      </c>
      <c r="I31" s="491">
        <v>15</v>
      </c>
      <c r="J31" s="491">
        <v>15</v>
      </c>
      <c r="K31" s="583" t="s">
        <v>1138</v>
      </c>
      <c r="L31" s="495" t="s">
        <v>88</v>
      </c>
      <c r="M31" s="175"/>
      <c r="N31" s="430"/>
      <c r="O31" s="175"/>
    </row>
    <row r="32" spans="1:15">
      <c r="A32" s="175"/>
      <c r="B32" s="175"/>
      <c r="C32" s="175"/>
      <c r="D32" s="175"/>
      <c r="E32" s="175"/>
      <c r="F32" s="175"/>
      <c r="G32" s="175"/>
      <c r="H32" s="203"/>
      <c r="I32" s="204">
        <f>+SUM(I29:I31)</f>
        <v>15</v>
      </c>
      <c r="J32" s="204">
        <f>+SUM(J29:J31)</f>
        <v>15</v>
      </c>
      <c r="K32" s="175"/>
      <c r="L32" s="175"/>
      <c r="M32" s="175"/>
      <c r="N32" s="175"/>
      <c r="O32" s="175"/>
    </row>
    <row r="33" spans="8:10">
      <c r="H33" s="201"/>
      <c r="I33" s="202" t="e">
        <f>SUM(#REF!,I23,I27,I32)</f>
        <v>#REF!</v>
      </c>
      <c r="J33" s="202" t="e">
        <f>SUM(#REF!,J23,J27,J32)</f>
        <v>#REF!</v>
      </c>
    </row>
  </sheetData>
  <mergeCells count="10">
    <mergeCell ref="H2:H3"/>
    <mergeCell ref="I2:J2"/>
    <mergeCell ref="K2:K3"/>
    <mergeCell ref="L2:L3"/>
    <mergeCell ref="A2:A3"/>
    <mergeCell ref="B2:B3"/>
    <mergeCell ref="C2:C3"/>
    <mergeCell ref="D2:D3"/>
    <mergeCell ref="E2:F2"/>
    <mergeCell ref="G2:G3"/>
  </mergeCells>
  <pageMargins left="0.25" right="0.25" top="0.75" bottom="0.75" header="0.3" footer="0.3"/>
  <pageSetup paperSize="9" scale="91" fitToHeight="0"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view="pageLayout" zoomScale="55" zoomScaleNormal="85" zoomScalePageLayoutView="55" workbookViewId="0">
      <selection activeCell="K23" sqref="K23"/>
    </sheetView>
  </sheetViews>
  <sheetFormatPr defaultRowHeight="14.5"/>
  <cols>
    <col min="2" max="2" width="11.453125" customWidth="1"/>
    <col min="3" max="3" width="27.26953125" customWidth="1"/>
    <col min="5" max="5" width="15.1796875" customWidth="1"/>
    <col min="6" max="6" width="12.1796875" customWidth="1"/>
    <col min="7" max="7" width="11.7265625" customWidth="1"/>
    <col min="8" max="8" width="13.54296875" customWidth="1"/>
    <col min="9" max="10" width="9.81640625" hidden="1" customWidth="1"/>
    <col min="11" max="11" width="31.1796875" customWidth="1"/>
    <col min="12" max="12" width="10" customWidth="1"/>
  </cols>
  <sheetData>
    <row r="1" spans="1:14" s="527" customFormat="1" ht="15">
      <c r="A1" s="518" t="s">
        <v>946</v>
      </c>
      <c r="B1" s="536"/>
      <c r="C1" s="536"/>
      <c r="D1" s="536"/>
      <c r="E1" s="536"/>
      <c r="F1" s="518" t="s">
        <v>945</v>
      </c>
      <c r="G1" s="537"/>
      <c r="H1" s="399"/>
      <c r="I1" s="399"/>
      <c r="J1" s="399"/>
      <c r="K1" s="399"/>
      <c r="L1" s="399"/>
    </row>
    <row r="2" spans="1:14" ht="24" customHeight="1">
      <c r="A2" s="727" t="s">
        <v>1</v>
      </c>
      <c r="B2" s="727" t="s">
        <v>2</v>
      </c>
      <c r="C2" s="727" t="s">
        <v>3</v>
      </c>
      <c r="D2" s="727" t="s">
        <v>79</v>
      </c>
      <c r="E2" s="727" t="s">
        <v>4</v>
      </c>
      <c r="F2" s="727"/>
      <c r="G2" s="735" t="s">
        <v>5</v>
      </c>
      <c r="H2" s="724" t="s">
        <v>6</v>
      </c>
      <c r="I2" s="724" t="s">
        <v>7</v>
      </c>
      <c r="J2" s="724"/>
      <c r="K2" s="724" t="s">
        <v>8</v>
      </c>
      <c r="L2" s="724" t="s">
        <v>9</v>
      </c>
    </row>
    <row r="3" spans="1:14" ht="30">
      <c r="A3" s="727"/>
      <c r="B3" s="727"/>
      <c r="C3" s="727"/>
      <c r="D3" s="727"/>
      <c r="E3" s="460" t="s">
        <v>10</v>
      </c>
      <c r="F3" s="460" t="s">
        <v>11</v>
      </c>
      <c r="G3" s="736"/>
      <c r="H3" s="724"/>
      <c r="I3" s="529" t="s">
        <v>12</v>
      </c>
      <c r="J3" s="529" t="s">
        <v>13</v>
      </c>
      <c r="K3" s="724"/>
      <c r="L3" s="724"/>
    </row>
    <row r="4" spans="1:14">
      <c r="A4" s="91">
        <v>1</v>
      </c>
      <c r="B4" s="91">
        <v>2</v>
      </c>
      <c r="C4" s="28" t="s">
        <v>14</v>
      </c>
      <c r="D4" s="91">
        <v>4</v>
      </c>
      <c r="E4" s="91">
        <v>5</v>
      </c>
      <c r="F4" s="91">
        <v>6</v>
      </c>
      <c r="G4" s="91"/>
      <c r="H4" s="4">
        <v>8</v>
      </c>
      <c r="I4" s="4">
        <v>9</v>
      </c>
      <c r="J4" s="4">
        <v>10</v>
      </c>
      <c r="K4" s="4">
        <v>9</v>
      </c>
      <c r="L4" s="4">
        <v>10</v>
      </c>
    </row>
    <row r="5" spans="1:14">
      <c r="A5" s="247" t="s">
        <v>386</v>
      </c>
      <c r="B5" s="249" t="s">
        <v>925</v>
      </c>
      <c r="C5" s="248"/>
      <c r="D5" s="253"/>
      <c r="E5" s="254"/>
      <c r="F5" s="254"/>
      <c r="G5" s="262"/>
      <c r="H5" s="263"/>
      <c r="I5" s="263"/>
      <c r="J5" s="263"/>
      <c r="K5" s="263"/>
      <c r="L5" s="255"/>
    </row>
    <row r="6" spans="1:14">
      <c r="A6" s="252" t="s">
        <v>387</v>
      </c>
      <c r="B6" s="256" t="s">
        <v>388</v>
      </c>
      <c r="C6" s="256"/>
      <c r="D6" s="257"/>
      <c r="E6" s="258"/>
      <c r="F6" s="258"/>
      <c r="G6" s="264"/>
      <c r="H6" s="265"/>
      <c r="I6" s="265"/>
      <c r="J6" s="265"/>
      <c r="K6" s="266"/>
      <c r="L6" s="259"/>
    </row>
    <row r="7" spans="1:14" ht="120">
      <c r="A7" s="250" t="s">
        <v>389</v>
      </c>
      <c r="B7" s="251" t="s">
        <v>390</v>
      </c>
      <c r="C7" s="251" t="s">
        <v>391</v>
      </c>
      <c r="D7" s="250" t="s">
        <v>40</v>
      </c>
      <c r="E7" s="251" t="s">
        <v>392</v>
      </c>
      <c r="F7" s="250" t="s">
        <v>330</v>
      </c>
      <c r="G7" s="267" t="s">
        <v>1035</v>
      </c>
      <c r="H7" s="338" t="s">
        <v>586</v>
      </c>
      <c r="I7" s="268">
        <v>0</v>
      </c>
      <c r="J7" s="268">
        <v>0</v>
      </c>
      <c r="K7" s="584" t="s">
        <v>1139</v>
      </c>
      <c r="L7" s="261" t="s">
        <v>393</v>
      </c>
    </row>
    <row r="8" spans="1:14" ht="40">
      <c r="A8" s="250" t="s">
        <v>394</v>
      </c>
      <c r="B8" s="251" t="s">
        <v>395</v>
      </c>
      <c r="C8" s="251" t="s">
        <v>396</v>
      </c>
      <c r="D8" s="250" t="s">
        <v>397</v>
      </c>
      <c r="E8" s="251" t="s">
        <v>392</v>
      </c>
      <c r="F8" s="251"/>
      <c r="G8" s="267" t="s">
        <v>1082</v>
      </c>
      <c r="H8" s="330" t="s">
        <v>55</v>
      </c>
      <c r="I8" s="269">
        <v>0</v>
      </c>
      <c r="J8" s="269">
        <v>0</v>
      </c>
      <c r="K8" s="584" t="s">
        <v>1140</v>
      </c>
      <c r="L8" s="260" t="s">
        <v>393</v>
      </c>
    </row>
    <row r="9" spans="1:14" ht="190">
      <c r="A9" s="250" t="s">
        <v>398</v>
      </c>
      <c r="B9" s="251" t="s">
        <v>399</v>
      </c>
      <c r="C9" s="251" t="s">
        <v>400</v>
      </c>
      <c r="D9" s="250" t="s">
        <v>166</v>
      </c>
      <c r="E9" s="251" t="s">
        <v>392</v>
      </c>
      <c r="F9" s="251"/>
      <c r="G9" s="267" t="s">
        <v>1082</v>
      </c>
      <c r="H9" s="330" t="s">
        <v>587</v>
      </c>
      <c r="I9" s="269">
        <v>0</v>
      </c>
      <c r="J9" s="269">
        <v>0</v>
      </c>
      <c r="K9" s="584" t="s">
        <v>1141</v>
      </c>
      <c r="L9" s="260" t="s">
        <v>393</v>
      </c>
    </row>
    <row r="10" spans="1:14" ht="220">
      <c r="A10" s="13" t="s">
        <v>401</v>
      </c>
      <c r="B10" s="14" t="s">
        <v>402</v>
      </c>
      <c r="C10" s="14" t="s">
        <v>403</v>
      </c>
      <c r="D10" s="13" t="s">
        <v>40</v>
      </c>
      <c r="E10" s="14" t="s">
        <v>23</v>
      </c>
      <c r="F10" s="14" t="s">
        <v>392</v>
      </c>
      <c r="G10" s="464" t="s">
        <v>1035</v>
      </c>
      <c r="H10" s="463" t="s">
        <v>905</v>
      </c>
      <c r="I10" s="244">
        <v>0</v>
      </c>
      <c r="J10" s="244">
        <v>0</v>
      </c>
      <c r="K10" s="481" t="s">
        <v>1048</v>
      </c>
      <c r="L10" s="68" t="s">
        <v>404</v>
      </c>
      <c r="N10" s="425"/>
    </row>
    <row r="11" spans="1:14">
      <c r="A11" s="27"/>
      <c r="B11" s="23"/>
      <c r="C11" s="23"/>
      <c r="D11" s="27"/>
      <c r="E11" s="23"/>
      <c r="F11" s="23"/>
      <c r="G11" s="23"/>
      <c r="H11" s="84"/>
      <c r="I11" s="132">
        <f>SUM(I7:I10)</f>
        <v>0</v>
      </c>
      <c r="J11" s="132">
        <f>SUM(J7:J10)</f>
        <v>0</v>
      </c>
      <c r="K11" s="84"/>
      <c r="L11" s="84"/>
    </row>
    <row r="12" spans="1:14">
      <c r="A12" s="24" t="s">
        <v>405</v>
      </c>
      <c r="B12" s="137" t="s">
        <v>406</v>
      </c>
      <c r="C12" s="137"/>
      <c r="D12" s="138"/>
      <c r="E12" s="139"/>
      <c r="F12" s="139"/>
      <c r="G12" s="127"/>
      <c r="H12" s="128"/>
      <c r="I12" s="143"/>
      <c r="J12" s="143"/>
      <c r="K12" s="128"/>
      <c r="L12" s="128"/>
    </row>
    <row r="13" spans="1:14" ht="120">
      <c r="A13" s="13" t="s">
        <v>407</v>
      </c>
      <c r="B13" s="14" t="s">
        <v>408</v>
      </c>
      <c r="C13" s="14" t="s">
        <v>409</v>
      </c>
      <c r="D13" s="13" t="s">
        <v>40</v>
      </c>
      <c r="E13" s="14" t="s">
        <v>23</v>
      </c>
      <c r="F13" s="14" t="s">
        <v>410</v>
      </c>
      <c r="G13" s="467" t="s">
        <v>30</v>
      </c>
      <c r="H13" s="469" t="s">
        <v>906</v>
      </c>
      <c r="I13" s="245">
        <v>1400</v>
      </c>
      <c r="J13" s="245">
        <v>1400</v>
      </c>
      <c r="K13" s="465" t="s">
        <v>1019</v>
      </c>
      <c r="L13" s="68" t="s">
        <v>404</v>
      </c>
      <c r="N13" s="426"/>
    </row>
    <row r="14" spans="1:14" ht="61.5">
      <c r="A14" s="13" t="s">
        <v>411</v>
      </c>
      <c r="B14" s="14" t="s">
        <v>412</v>
      </c>
      <c r="C14" s="14" t="s">
        <v>413</v>
      </c>
      <c r="D14" s="13" t="s">
        <v>40</v>
      </c>
      <c r="E14" s="14" t="s">
        <v>23</v>
      </c>
      <c r="F14" s="14"/>
      <c r="G14" s="467" t="s">
        <v>1035</v>
      </c>
      <c r="H14" s="468" t="s">
        <v>909</v>
      </c>
      <c r="I14" s="16">
        <v>30</v>
      </c>
      <c r="J14" s="16">
        <v>30</v>
      </c>
      <c r="K14" s="466" t="s">
        <v>907</v>
      </c>
      <c r="L14" s="130" t="s">
        <v>404</v>
      </c>
      <c r="N14" s="426"/>
    </row>
    <row r="15" spans="1:14" ht="90">
      <c r="A15" s="13" t="s">
        <v>414</v>
      </c>
      <c r="B15" s="14" t="s">
        <v>415</v>
      </c>
      <c r="C15" s="14" t="s">
        <v>416</v>
      </c>
      <c r="D15" s="13" t="s">
        <v>166</v>
      </c>
      <c r="E15" s="14" t="s">
        <v>23</v>
      </c>
      <c r="F15" s="14" t="s">
        <v>410</v>
      </c>
      <c r="G15" s="467" t="s">
        <v>1035</v>
      </c>
      <c r="H15" s="469" t="s">
        <v>910</v>
      </c>
      <c r="I15" s="245">
        <v>100</v>
      </c>
      <c r="J15" s="245">
        <v>100</v>
      </c>
      <c r="K15" s="466" t="s">
        <v>908</v>
      </c>
      <c r="L15" s="130" t="s">
        <v>404</v>
      </c>
      <c r="N15" s="426"/>
    </row>
    <row r="16" spans="1:14" ht="160">
      <c r="A16" s="13" t="s">
        <v>417</v>
      </c>
      <c r="B16" s="14" t="s">
        <v>418</v>
      </c>
      <c r="C16" s="14" t="s">
        <v>419</v>
      </c>
      <c r="D16" s="13" t="s">
        <v>166</v>
      </c>
      <c r="E16" s="14" t="s">
        <v>23</v>
      </c>
      <c r="F16" s="30" t="s">
        <v>420</v>
      </c>
      <c r="G16" s="470" t="s">
        <v>1035</v>
      </c>
      <c r="H16" s="471" t="s">
        <v>911</v>
      </c>
      <c r="I16" s="244">
        <v>0</v>
      </c>
      <c r="J16" s="244">
        <v>0</v>
      </c>
      <c r="K16" s="472" t="s">
        <v>912</v>
      </c>
      <c r="L16" s="130" t="s">
        <v>404</v>
      </c>
      <c r="N16" s="426"/>
    </row>
    <row r="17" spans="1:14">
      <c r="A17" s="7"/>
      <c r="B17" s="135"/>
      <c r="C17" s="135"/>
      <c r="D17" s="134"/>
      <c r="E17" s="135"/>
      <c r="F17" s="135"/>
      <c r="G17" s="135"/>
      <c r="H17" s="84"/>
      <c r="I17" s="32"/>
      <c r="J17" s="32"/>
      <c r="K17" s="136"/>
      <c r="L17" s="136"/>
    </row>
    <row r="18" spans="1:14">
      <c r="A18" s="24" t="s">
        <v>421</v>
      </c>
      <c r="B18" s="137" t="s">
        <v>926</v>
      </c>
      <c r="C18" s="137"/>
      <c r="D18" s="137"/>
      <c r="E18" s="137"/>
      <c r="F18" s="137"/>
      <c r="G18" s="137"/>
      <c r="H18" s="140"/>
      <c r="I18" s="143"/>
      <c r="J18" s="143"/>
      <c r="K18" s="128"/>
      <c r="L18" s="128"/>
    </row>
    <row r="19" spans="1:14" ht="60">
      <c r="A19" s="13" t="s">
        <v>422</v>
      </c>
      <c r="B19" s="14" t="s">
        <v>423</v>
      </c>
      <c r="C19" s="489" t="s">
        <v>953</v>
      </c>
      <c r="D19" s="13" t="s">
        <v>40</v>
      </c>
      <c r="E19" s="14" t="s">
        <v>23</v>
      </c>
      <c r="F19" s="14"/>
      <c r="G19" s="474" t="s">
        <v>1035</v>
      </c>
      <c r="H19" s="476" t="s">
        <v>916</v>
      </c>
      <c r="I19" s="244">
        <v>56.1</v>
      </c>
      <c r="J19" s="244">
        <v>56.1</v>
      </c>
      <c r="K19" s="473" t="s">
        <v>913</v>
      </c>
      <c r="L19" s="473" t="s">
        <v>404</v>
      </c>
      <c r="N19" s="426"/>
    </row>
    <row r="20" spans="1:14" ht="220">
      <c r="A20" s="13" t="s">
        <v>424</v>
      </c>
      <c r="B20" s="14" t="s">
        <v>425</v>
      </c>
      <c r="C20" s="14" t="s">
        <v>426</v>
      </c>
      <c r="D20" s="13" t="s">
        <v>166</v>
      </c>
      <c r="E20" s="14" t="s">
        <v>23</v>
      </c>
      <c r="F20" s="14" t="s">
        <v>410</v>
      </c>
      <c r="G20" s="474" t="s">
        <v>1035</v>
      </c>
      <c r="H20" s="475" t="s">
        <v>954</v>
      </c>
      <c r="I20" s="244">
        <v>500</v>
      </c>
      <c r="J20" s="244">
        <v>500</v>
      </c>
      <c r="K20" s="473" t="s">
        <v>914</v>
      </c>
      <c r="L20" s="481" t="s">
        <v>404</v>
      </c>
      <c r="N20" s="426"/>
    </row>
    <row r="21" spans="1:14" ht="150">
      <c r="A21" s="13" t="s">
        <v>427</v>
      </c>
      <c r="B21" s="14" t="s">
        <v>428</v>
      </c>
      <c r="C21" s="14" t="s">
        <v>429</v>
      </c>
      <c r="D21" s="13" t="s">
        <v>40</v>
      </c>
      <c r="E21" s="14" t="s">
        <v>23</v>
      </c>
      <c r="F21" s="14" t="s">
        <v>430</v>
      </c>
      <c r="G21" s="474" t="s">
        <v>30</v>
      </c>
      <c r="H21" s="475" t="s">
        <v>917</v>
      </c>
      <c r="I21" s="244">
        <v>9</v>
      </c>
      <c r="J21" s="244">
        <v>9</v>
      </c>
      <c r="K21" s="473" t="s">
        <v>915</v>
      </c>
      <c r="L21" s="481" t="s">
        <v>404</v>
      </c>
      <c r="N21" s="426"/>
    </row>
    <row r="22" spans="1:14" ht="80">
      <c r="A22" s="494" t="s">
        <v>431</v>
      </c>
      <c r="B22" s="489" t="s">
        <v>432</v>
      </c>
      <c r="C22" s="489" t="s">
        <v>433</v>
      </c>
      <c r="D22" s="494" t="s">
        <v>434</v>
      </c>
      <c r="E22" s="489" t="s">
        <v>23</v>
      </c>
      <c r="F22" s="489" t="s">
        <v>410</v>
      </c>
      <c r="G22" s="494" t="s">
        <v>30</v>
      </c>
      <c r="H22" s="496"/>
      <c r="I22" s="488"/>
      <c r="J22" s="488"/>
      <c r="K22" s="496"/>
      <c r="L22" s="31" t="s">
        <v>404</v>
      </c>
      <c r="N22" s="426"/>
    </row>
    <row r="23" spans="1:14" ht="90">
      <c r="A23" s="494" t="s">
        <v>435</v>
      </c>
      <c r="B23" s="489" t="s">
        <v>436</v>
      </c>
      <c r="C23" s="489" t="s">
        <v>433</v>
      </c>
      <c r="D23" s="494" t="s">
        <v>22</v>
      </c>
      <c r="E23" s="489" t="s">
        <v>23</v>
      </c>
      <c r="F23" s="489" t="s">
        <v>410</v>
      </c>
      <c r="G23" s="494" t="s">
        <v>30</v>
      </c>
      <c r="H23" s="496"/>
      <c r="I23" s="488"/>
      <c r="J23" s="488"/>
      <c r="K23" s="496"/>
      <c r="L23" s="31" t="s">
        <v>404</v>
      </c>
      <c r="N23" s="426"/>
    </row>
    <row r="24" spans="1:14" ht="160">
      <c r="A24" s="13" t="s">
        <v>437</v>
      </c>
      <c r="B24" s="14" t="s">
        <v>438</v>
      </c>
      <c r="C24" s="14" t="s">
        <v>439</v>
      </c>
      <c r="D24" s="13" t="s">
        <v>166</v>
      </c>
      <c r="E24" s="14" t="s">
        <v>23</v>
      </c>
      <c r="F24" s="14" t="s">
        <v>410</v>
      </c>
      <c r="G24" s="478" t="s">
        <v>1035</v>
      </c>
      <c r="H24" s="479" t="s">
        <v>920</v>
      </c>
      <c r="I24" s="244">
        <v>30</v>
      </c>
      <c r="J24" s="244">
        <v>30</v>
      </c>
      <c r="K24" s="477" t="s">
        <v>918</v>
      </c>
      <c r="L24" s="506" t="s">
        <v>404</v>
      </c>
      <c r="N24" s="426"/>
    </row>
    <row r="25" spans="1:14" ht="250">
      <c r="A25" s="13" t="s">
        <v>440</v>
      </c>
      <c r="B25" s="14" t="s">
        <v>441</v>
      </c>
      <c r="C25" s="14" t="s">
        <v>442</v>
      </c>
      <c r="D25" s="13" t="s">
        <v>40</v>
      </c>
      <c r="E25" s="14" t="s">
        <v>23</v>
      </c>
      <c r="F25" s="14"/>
      <c r="G25" s="478" t="s">
        <v>1035</v>
      </c>
      <c r="H25" s="479" t="s">
        <v>921</v>
      </c>
      <c r="I25" s="244">
        <v>348</v>
      </c>
      <c r="J25" s="244">
        <v>348</v>
      </c>
      <c r="K25" s="477" t="s">
        <v>919</v>
      </c>
      <c r="L25" s="506" t="s">
        <v>404</v>
      </c>
      <c r="N25" s="426"/>
    </row>
    <row r="26" spans="1:14" ht="210">
      <c r="A26" s="13" t="s">
        <v>443</v>
      </c>
      <c r="B26" s="14" t="s">
        <v>444</v>
      </c>
      <c r="C26" s="14" t="s">
        <v>445</v>
      </c>
      <c r="D26" s="13" t="s">
        <v>40</v>
      </c>
      <c r="E26" s="14" t="s">
        <v>23</v>
      </c>
      <c r="F26" s="30" t="s">
        <v>924</v>
      </c>
      <c r="G26" s="480" t="s">
        <v>1035</v>
      </c>
      <c r="H26" s="481" t="s">
        <v>923</v>
      </c>
      <c r="I26" s="246">
        <v>126</v>
      </c>
      <c r="J26" s="246">
        <v>126</v>
      </c>
      <c r="K26" s="481" t="s">
        <v>922</v>
      </c>
      <c r="L26" s="481" t="s">
        <v>404</v>
      </c>
      <c r="N26" s="426"/>
    </row>
    <row r="27" spans="1:14" s="170" customFormat="1" ht="28.5">
      <c r="A27" s="21"/>
      <c r="B27" s="22"/>
      <c r="C27" s="22"/>
      <c r="D27" s="21"/>
      <c r="E27" s="22"/>
      <c r="F27" s="603"/>
      <c r="G27" s="604"/>
      <c r="H27" s="605"/>
      <c r="I27" s="606"/>
      <c r="J27" s="606"/>
      <c r="K27" s="605"/>
      <c r="L27" s="605"/>
      <c r="N27" s="607"/>
    </row>
    <row r="28" spans="1:14" s="514" customFormat="1" ht="13">
      <c r="A28" s="749" t="s">
        <v>855</v>
      </c>
      <c r="B28" s="749"/>
      <c r="C28" s="749"/>
      <c r="D28" s="749"/>
      <c r="E28" s="749"/>
      <c r="F28" s="749"/>
      <c r="G28" s="749"/>
      <c r="H28" s="749"/>
      <c r="I28" s="749"/>
      <c r="J28" s="749"/>
      <c r="K28" s="749"/>
      <c r="L28" s="749"/>
      <c r="N28" s="540"/>
    </row>
    <row r="29" spans="1:14" ht="285" customHeight="1">
      <c r="A29" s="421" t="s">
        <v>856</v>
      </c>
      <c r="B29" s="422" t="s">
        <v>857</v>
      </c>
      <c r="C29" s="422" t="s">
        <v>858</v>
      </c>
      <c r="D29" s="14" t="s">
        <v>859</v>
      </c>
      <c r="E29" s="14" t="s">
        <v>367</v>
      </c>
      <c r="F29" s="506" t="s">
        <v>860</v>
      </c>
      <c r="G29" s="508" t="s">
        <v>1035</v>
      </c>
      <c r="H29" s="495" t="s">
        <v>1020</v>
      </c>
      <c r="I29" s="512" t="e">
        <f>+SUM(#REF!,#REF!,A28)</f>
        <v>#REF!</v>
      </c>
      <c r="J29" s="512" t="e">
        <f>+SUM(#REF!,#REF!,J28)</f>
        <v>#REF!</v>
      </c>
      <c r="K29" s="506" t="s">
        <v>1049</v>
      </c>
      <c r="L29" s="506" t="s">
        <v>404</v>
      </c>
      <c r="N29" s="424"/>
    </row>
  </sheetData>
  <mergeCells count="11">
    <mergeCell ref="A28:L28"/>
    <mergeCell ref="H2:H3"/>
    <mergeCell ref="I2:J2"/>
    <mergeCell ref="K2:K3"/>
    <mergeCell ref="L2:L3"/>
    <mergeCell ref="A2:A3"/>
    <mergeCell ref="B2:B3"/>
    <mergeCell ref="C2:C3"/>
    <mergeCell ref="D2:D3"/>
    <mergeCell ref="E2:F2"/>
    <mergeCell ref="G2:G3"/>
  </mergeCells>
  <pageMargins left="0.25" right="0.25" top="0.75" bottom="0.75" header="0.3" footer="0.3"/>
  <pageSetup paperSize="9" scale="95" fitToHeight="0"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view="pageLayout" zoomScale="55" zoomScaleNormal="85" zoomScalePageLayoutView="55" workbookViewId="0"/>
  </sheetViews>
  <sheetFormatPr defaultRowHeight="14.5"/>
  <cols>
    <col min="2" max="2" width="10.1796875" customWidth="1"/>
    <col min="3" max="3" width="18.453125" customWidth="1"/>
    <col min="5" max="5" width="12.54296875" customWidth="1"/>
    <col min="6" max="6" width="10.7265625" customWidth="1"/>
    <col min="8" max="8" width="22.54296875" customWidth="1"/>
    <col min="9" max="9" width="0" hidden="1" customWidth="1"/>
    <col min="10" max="10" width="0.54296875" hidden="1" customWidth="1"/>
    <col min="11" max="11" width="22.81640625" customWidth="1"/>
  </cols>
  <sheetData>
    <row r="1" spans="1:12" s="527" customFormat="1" ht="15">
      <c r="A1" s="518" t="s">
        <v>446</v>
      </c>
      <c r="B1" s="536"/>
      <c r="C1" s="536"/>
      <c r="D1" s="536"/>
      <c r="E1" s="536"/>
      <c r="G1" s="537"/>
      <c r="H1" s="518" t="s">
        <v>945</v>
      </c>
      <c r="I1" s="399"/>
      <c r="J1" s="399"/>
      <c r="K1" s="399"/>
      <c r="L1" s="399"/>
    </row>
    <row r="2" spans="1:12" ht="24.75" customHeight="1">
      <c r="A2" s="727" t="s">
        <v>1</v>
      </c>
      <c r="B2" s="727" t="s">
        <v>2</v>
      </c>
      <c r="C2" s="727" t="s">
        <v>3</v>
      </c>
      <c r="D2" s="729" t="s">
        <v>79</v>
      </c>
      <c r="E2" s="727" t="s">
        <v>4</v>
      </c>
      <c r="F2" s="729"/>
      <c r="G2" s="750" t="s">
        <v>5</v>
      </c>
      <c r="H2" s="728" t="s">
        <v>6</v>
      </c>
      <c r="I2" s="728" t="s">
        <v>7</v>
      </c>
      <c r="J2" s="728"/>
      <c r="K2" s="728" t="s">
        <v>8</v>
      </c>
      <c r="L2" s="728" t="s">
        <v>9</v>
      </c>
    </row>
    <row r="3" spans="1:12" ht="89.25" customHeight="1">
      <c r="A3" s="727"/>
      <c r="B3" s="727"/>
      <c r="C3" s="727"/>
      <c r="D3" s="729"/>
      <c r="E3" s="90" t="s">
        <v>10</v>
      </c>
      <c r="F3" s="90" t="s">
        <v>11</v>
      </c>
      <c r="G3" s="751"/>
      <c r="H3" s="728"/>
      <c r="I3" s="89" t="s">
        <v>12</v>
      </c>
      <c r="J3" s="89" t="s">
        <v>13</v>
      </c>
      <c r="K3" s="728"/>
      <c r="L3" s="728"/>
    </row>
    <row r="4" spans="1:12">
      <c r="A4" s="91">
        <v>1</v>
      </c>
      <c r="B4" s="91">
        <v>2</v>
      </c>
      <c r="C4" s="28" t="s">
        <v>14</v>
      </c>
      <c r="D4" s="91">
        <v>4</v>
      </c>
      <c r="E4" s="91">
        <v>5</v>
      </c>
      <c r="F4" s="91">
        <v>6</v>
      </c>
      <c r="G4" s="91">
        <v>7</v>
      </c>
      <c r="H4" s="4">
        <v>8</v>
      </c>
      <c r="I4" s="4">
        <v>9</v>
      </c>
      <c r="J4" s="4">
        <v>10</v>
      </c>
      <c r="K4" s="4">
        <v>9</v>
      </c>
      <c r="L4" s="4">
        <v>10</v>
      </c>
    </row>
    <row r="5" spans="1:12">
      <c r="A5" s="5" t="s">
        <v>447</v>
      </c>
      <c r="B5" s="10" t="s">
        <v>448</v>
      </c>
      <c r="C5" s="6"/>
      <c r="D5" s="7"/>
      <c r="E5" s="8"/>
      <c r="F5" s="8"/>
      <c r="G5" s="8"/>
      <c r="H5" s="9"/>
      <c r="I5" s="9"/>
      <c r="J5" s="9"/>
      <c r="K5" s="9"/>
      <c r="L5" s="9"/>
    </row>
    <row r="6" spans="1:12">
      <c r="A6" s="24" t="s">
        <v>449</v>
      </c>
      <c r="B6" s="25" t="s">
        <v>450</v>
      </c>
      <c r="C6" s="25"/>
      <c r="D6" s="24"/>
      <c r="E6" s="26"/>
      <c r="F6" s="26"/>
      <c r="G6" s="26"/>
      <c r="H6" s="29"/>
      <c r="I6" s="29"/>
      <c r="J6" s="29"/>
      <c r="K6" s="12"/>
      <c r="L6" s="12"/>
    </row>
    <row r="7" spans="1:12" ht="110">
      <c r="A7" s="13" t="s">
        <v>451</v>
      </c>
      <c r="B7" s="14" t="s">
        <v>452</v>
      </c>
      <c r="C7" s="14" t="s">
        <v>453</v>
      </c>
      <c r="D7" s="13" t="s">
        <v>40</v>
      </c>
      <c r="E7" s="14" t="s">
        <v>330</v>
      </c>
      <c r="F7" s="150" t="s">
        <v>454</v>
      </c>
      <c r="G7" s="13" t="s">
        <v>1035</v>
      </c>
      <c r="H7" s="153" t="s">
        <v>1050</v>
      </c>
      <c r="I7" s="154" t="s">
        <v>455</v>
      </c>
      <c r="J7" s="154">
        <v>258.7</v>
      </c>
      <c r="K7" s="155" t="s">
        <v>456</v>
      </c>
      <c r="L7" s="133" t="s">
        <v>457</v>
      </c>
    </row>
    <row r="8" spans="1:12" ht="110">
      <c r="A8" s="13" t="s">
        <v>458</v>
      </c>
      <c r="B8" s="14" t="s">
        <v>459</v>
      </c>
      <c r="C8" s="14" t="s">
        <v>460</v>
      </c>
      <c r="D8" s="13" t="s">
        <v>329</v>
      </c>
      <c r="E8" s="14" t="s">
        <v>330</v>
      </c>
      <c r="F8" s="30" t="s">
        <v>392</v>
      </c>
      <c r="G8" s="13" t="s">
        <v>1035</v>
      </c>
      <c r="H8" s="153" t="s">
        <v>461</v>
      </c>
      <c r="I8" s="154">
        <v>0</v>
      </c>
      <c r="J8" s="154">
        <v>0</v>
      </c>
      <c r="K8" s="153" t="s">
        <v>1051</v>
      </c>
      <c r="L8" s="17" t="s">
        <v>370</v>
      </c>
    </row>
    <row r="9" spans="1:12" ht="350">
      <c r="A9" s="13" t="s">
        <v>462</v>
      </c>
      <c r="B9" s="14" t="s">
        <v>463</v>
      </c>
      <c r="C9" s="14" t="s">
        <v>464</v>
      </c>
      <c r="D9" s="13" t="s">
        <v>166</v>
      </c>
      <c r="E9" s="30" t="s">
        <v>392</v>
      </c>
      <c r="F9" s="30" t="s">
        <v>465</v>
      </c>
      <c r="G9" s="13" t="s">
        <v>1035</v>
      </c>
      <c r="H9" s="15" t="s">
        <v>955</v>
      </c>
      <c r="I9" s="156"/>
      <c r="J9" s="156"/>
      <c r="K9" s="583" t="s">
        <v>1142</v>
      </c>
      <c r="L9" s="18" t="s">
        <v>457</v>
      </c>
    </row>
    <row r="10" spans="1:12" ht="280">
      <c r="A10" s="13" t="s">
        <v>466</v>
      </c>
      <c r="B10" s="14" t="s">
        <v>467</v>
      </c>
      <c r="C10" s="14" t="s">
        <v>468</v>
      </c>
      <c r="D10" s="13" t="s">
        <v>40</v>
      </c>
      <c r="E10" s="30" t="s">
        <v>23</v>
      </c>
      <c r="F10" s="30" t="s">
        <v>469</v>
      </c>
      <c r="G10" s="13" t="s">
        <v>1035</v>
      </c>
      <c r="H10" s="18" t="s">
        <v>470</v>
      </c>
      <c r="I10" s="217" t="s">
        <v>25</v>
      </c>
      <c r="J10" s="217" t="s">
        <v>25</v>
      </c>
      <c r="K10" s="18" t="s">
        <v>471</v>
      </c>
      <c r="L10" s="18" t="s">
        <v>370</v>
      </c>
    </row>
    <row r="11" spans="1:12" ht="110">
      <c r="A11" s="13" t="s">
        <v>472</v>
      </c>
      <c r="B11" s="14" t="s">
        <v>473</v>
      </c>
      <c r="C11" s="14" t="s">
        <v>474</v>
      </c>
      <c r="D11" s="13" t="s">
        <v>40</v>
      </c>
      <c r="E11" s="14" t="s">
        <v>330</v>
      </c>
      <c r="F11" s="14" t="s">
        <v>978</v>
      </c>
      <c r="G11" s="13" t="s">
        <v>1035</v>
      </c>
      <c r="H11" s="157" t="s">
        <v>475</v>
      </c>
      <c r="I11" s="218" t="s">
        <v>25</v>
      </c>
      <c r="J11" s="218" t="s">
        <v>25</v>
      </c>
      <c r="K11" s="158" t="s">
        <v>476</v>
      </c>
      <c r="L11" s="18" t="s">
        <v>477</v>
      </c>
    </row>
    <row r="12" spans="1:12" ht="130">
      <c r="A12" s="13" t="s">
        <v>478</v>
      </c>
      <c r="B12" s="14" t="s">
        <v>479</v>
      </c>
      <c r="C12" s="489" t="s">
        <v>480</v>
      </c>
      <c r="D12" s="494" t="s">
        <v>40</v>
      </c>
      <c r="E12" s="30" t="s">
        <v>392</v>
      </c>
      <c r="F12" s="489" t="s">
        <v>979</v>
      </c>
      <c r="G12" s="494" t="s">
        <v>1035</v>
      </c>
      <c r="H12" s="153" t="s">
        <v>481</v>
      </c>
      <c r="I12" s="219" t="s">
        <v>25</v>
      </c>
      <c r="J12" s="219" t="s">
        <v>25</v>
      </c>
      <c r="K12" s="155" t="s">
        <v>482</v>
      </c>
      <c r="L12" s="18" t="s">
        <v>370</v>
      </c>
    </row>
    <row r="13" spans="1:12">
      <c r="A13" s="27"/>
      <c r="B13" s="23"/>
      <c r="C13" s="23"/>
      <c r="D13" s="27"/>
      <c r="E13" s="23"/>
      <c r="F13" s="23"/>
      <c r="G13" s="23"/>
      <c r="H13" s="9"/>
      <c r="I13" s="32"/>
      <c r="J13" s="32"/>
      <c r="K13" s="9"/>
      <c r="L13" s="9"/>
    </row>
    <row r="14" spans="1:12">
      <c r="A14" s="24" t="s">
        <v>483</v>
      </c>
      <c r="B14" s="25" t="s">
        <v>484</v>
      </c>
      <c r="C14" s="25"/>
      <c r="D14" s="24"/>
      <c r="E14" s="26"/>
      <c r="F14" s="26"/>
      <c r="G14" s="11"/>
      <c r="H14" s="12"/>
      <c r="I14" s="33"/>
      <c r="J14" s="33"/>
      <c r="K14" s="12"/>
      <c r="L14" s="12"/>
    </row>
    <row r="15" spans="1:12" ht="260">
      <c r="A15" s="13" t="s">
        <v>485</v>
      </c>
      <c r="B15" s="14" t="s">
        <v>486</v>
      </c>
      <c r="C15" s="14" t="s">
        <v>487</v>
      </c>
      <c r="D15" s="13" t="s">
        <v>40</v>
      </c>
      <c r="E15" s="30" t="s">
        <v>392</v>
      </c>
      <c r="F15" s="14" t="s">
        <v>328</v>
      </c>
      <c r="G15" s="13" t="s">
        <v>1082</v>
      </c>
      <c r="H15" s="496" t="s">
        <v>55</v>
      </c>
      <c r="I15" s="16">
        <v>0</v>
      </c>
      <c r="J15" s="16">
        <v>0</v>
      </c>
      <c r="K15" s="581" t="s">
        <v>1143</v>
      </c>
      <c r="L15" s="18" t="s">
        <v>477</v>
      </c>
    </row>
    <row r="16" spans="1:12" ht="210">
      <c r="A16" s="13" t="s">
        <v>488</v>
      </c>
      <c r="B16" s="14" t="s">
        <v>489</v>
      </c>
      <c r="C16" s="14" t="s">
        <v>490</v>
      </c>
      <c r="D16" s="13" t="s">
        <v>40</v>
      </c>
      <c r="E16" s="14" t="s">
        <v>330</v>
      </c>
      <c r="F16" s="14" t="s">
        <v>491</v>
      </c>
      <c r="G16" s="13" t="s">
        <v>1035</v>
      </c>
      <c r="H16" s="153" t="s">
        <v>492</v>
      </c>
      <c r="I16" s="154">
        <v>0</v>
      </c>
      <c r="J16" s="154">
        <v>0</v>
      </c>
      <c r="K16" s="115" t="s">
        <v>1052</v>
      </c>
      <c r="L16" s="18" t="s">
        <v>477</v>
      </c>
    </row>
    <row r="17" spans="1:14" ht="170">
      <c r="A17" s="13" t="s">
        <v>493</v>
      </c>
      <c r="B17" s="14" t="s">
        <v>494</v>
      </c>
      <c r="C17" s="14" t="s">
        <v>495</v>
      </c>
      <c r="D17" s="13" t="s">
        <v>40</v>
      </c>
      <c r="E17" s="14" t="s">
        <v>330</v>
      </c>
      <c r="F17" s="14" t="s">
        <v>496</v>
      </c>
      <c r="G17" s="13" t="s">
        <v>1035</v>
      </c>
      <c r="H17" s="17" t="s">
        <v>497</v>
      </c>
      <c r="I17" s="19">
        <v>57</v>
      </c>
      <c r="J17" s="19">
        <v>57</v>
      </c>
      <c r="K17" s="86" t="s">
        <v>1053</v>
      </c>
      <c r="L17" s="18" t="s">
        <v>1007</v>
      </c>
    </row>
    <row r="18" spans="1:14" ht="120">
      <c r="A18" s="13" t="s">
        <v>498</v>
      </c>
      <c r="B18" s="14" t="s">
        <v>499</v>
      </c>
      <c r="C18" s="14" t="s">
        <v>500</v>
      </c>
      <c r="D18" s="13" t="s">
        <v>40</v>
      </c>
      <c r="E18" s="14" t="s">
        <v>330</v>
      </c>
      <c r="F18" s="14" t="s">
        <v>501</v>
      </c>
      <c r="G18" s="13" t="s">
        <v>1035</v>
      </c>
      <c r="H18" s="18" t="s">
        <v>502</v>
      </c>
      <c r="I18" s="19">
        <v>0</v>
      </c>
      <c r="J18" s="19">
        <v>0</v>
      </c>
      <c r="K18" s="18" t="s">
        <v>503</v>
      </c>
      <c r="L18" s="18" t="s">
        <v>477</v>
      </c>
    </row>
    <row r="19" spans="1:14" ht="60">
      <c r="A19" s="13" t="s">
        <v>504</v>
      </c>
      <c r="B19" s="14" t="s">
        <v>505</v>
      </c>
      <c r="C19" s="14" t="s">
        <v>506</v>
      </c>
      <c r="D19" s="13" t="s">
        <v>434</v>
      </c>
      <c r="E19" s="14" t="s">
        <v>330</v>
      </c>
      <c r="F19" s="14"/>
      <c r="G19" s="13" t="s">
        <v>30</v>
      </c>
      <c r="H19" s="452" t="s">
        <v>507</v>
      </c>
      <c r="I19" s="453">
        <v>0</v>
      </c>
      <c r="J19" s="453">
        <v>0</v>
      </c>
      <c r="K19" s="228" t="s">
        <v>1054</v>
      </c>
      <c r="L19" s="18" t="s">
        <v>1008</v>
      </c>
      <c r="N19" s="424"/>
    </row>
    <row r="20" spans="1:14">
      <c r="H20" s="203"/>
      <c r="I20" s="204">
        <f>+SUM(I15:I19)</f>
        <v>57</v>
      </c>
      <c r="J20" s="204">
        <f>+SUM(J15:J19)</f>
        <v>57</v>
      </c>
    </row>
    <row r="21" spans="1:14">
      <c r="H21" s="201"/>
      <c r="I21" s="202" t="e">
        <f>+SUM(#REF!,I20)</f>
        <v>#REF!</v>
      </c>
      <c r="J21" s="202" t="e">
        <f>+SUM(#REF!,J20)</f>
        <v>#REF!</v>
      </c>
    </row>
  </sheetData>
  <mergeCells count="10">
    <mergeCell ref="H2:H3"/>
    <mergeCell ref="I2:J2"/>
    <mergeCell ref="K2:K3"/>
    <mergeCell ref="L2:L3"/>
    <mergeCell ref="A2:A3"/>
    <mergeCell ref="B2:B3"/>
    <mergeCell ref="C2:C3"/>
    <mergeCell ref="D2:D3"/>
    <mergeCell ref="E2:F2"/>
    <mergeCell ref="G2:G3"/>
  </mergeCells>
  <pageMargins left="0.25" right="0.25" top="0.75" bottom="0.75" header="0.3" footer="0.3"/>
  <pageSetup paperSize="9"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9</vt:i4>
      </vt:variant>
    </vt:vector>
  </HeadingPairs>
  <TitlesOfParts>
    <vt:vector size="26" baseType="lpstr">
      <vt:lpstr>1.1 tikslas</vt:lpstr>
      <vt:lpstr>1.2 tikslas</vt:lpstr>
      <vt:lpstr>1.3 tikslas</vt:lpstr>
      <vt:lpstr>1.4 tikslas</vt:lpstr>
      <vt:lpstr>1.5 tikslas</vt:lpstr>
      <vt:lpstr>1.6 tikslas</vt:lpstr>
      <vt:lpstr>2.1 tikslas </vt:lpstr>
      <vt:lpstr>2.2 tikslas</vt:lpstr>
      <vt:lpstr>2.3 tikslas</vt:lpstr>
      <vt:lpstr>2.4 tikslas</vt:lpstr>
      <vt:lpstr>2.5 tikslas</vt:lpstr>
      <vt:lpstr>3.1 tikslas</vt:lpstr>
      <vt:lpstr>3.2 tikslas</vt:lpstr>
      <vt:lpstr>3.3 tikslas</vt:lpstr>
      <vt:lpstr>3.4 tikslas</vt:lpstr>
      <vt:lpstr>3.5. tikslas</vt:lpstr>
      <vt:lpstr>4.1 tikslas</vt:lpstr>
      <vt:lpstr>'3.4 tikslas'!_Toc271728578</vt:lpstr>
      <vt:lpstr>'3.4 tikslas'!_Toc271728579</vt:lpstr>
      <vt:lpstr>'1.1 tikslas'!D_5b14f926_e0ce_4319_a5bf_bfb582860771</vt:lpstr>
      <vt:lpstr>'1.1 tikslas'!D_91669246_7603_42ee_b447_a66b8e640370</vt:lpstr>
      <vt:lpstr>'1.1 tikslas'!D_937c5c4f_429e_4dc2_81e8_a5f279b507b7</vt:lpstr>
      <vt:lpstr>'1.1 tikslas'!D_d18c827b_b450_4a64_866f_d89434594818</vt:lpstr>
      <vt:lpstr>'1.1 tikslas'!Print_Area</vt:lpstr>
      <vt:lpstr>'1.2 tikslas'!Print_Area</vt:lpstr>
      <vt:lpstr>'4.1 tikslas'!Print_Area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2017-04-07T09:09:06Z</dcterms:modified>
</cp:coreProperties>
</file>