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msa.sharepoint.com/Bendrai naudojami dokumentai/Skyriai/Finansų ir ekonomikos skyrius/Įmonių valdymo poskyris/VKC/Finansinės ataskaitos/2020 m/"/>
    </mc:Choice>
  </mc:AlternateContent>
  <xr:revisionPtr revIDLastSave="0" documentId="8_{7225EC2F-F44F-473A-824F-0E1887E382DD}" xr6:coauthVersionLast="46" xr6:coauthVersionMax="46" xr10:uidLastSave="{00000000-0000-0000-0000-000000000000}"/>
  <bookViews>
    <workbookView xWindow="-120" yWindow="-120" windowWidth="29040" windowHeight="15840" tabRatio="767" xr2:uid="{00000000-000D-0000-FFFF-FFFF00000000}"/>
  </bookViews>
  <sheets>
    <sheet name="Finansiniai duomenys" sheetId="2" r:id="rId1"/>
    <sheet name="Finansiniai duomenys(2015-2016)" sheetId="17" state="hidden" r:id="rId2"/>
    <sheet name="Suteikta parama" sheetId="3" r:id="rId3"/>
    <sheet name="Dukterinės bendrovės" sheetId="18" r:id="rId4"/>
  </sheets>
  <definedNames>
    <definedName name="_xlnm.Print_Area" localSheetId="3">'Dukterinės bendrovės'!$B$2:$E$118</definedName>
    <definedName name="_xlnm.Print_Area" localSheetId="0">'Finansiniai duomenys'!$B$2:$E$180</definedName>
    <definedName name="_xlnm.Print_Area" localSheetId="1">'Finansiniai duomenys(2015-2016)'!$B$2:$E$149</definedName>
    <definedName name="_xlnm.Print_Area" localSheetId="2">'Suteikta parama'!$B$2:$M$96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0" i="18" l="1"/>
  <c r="C100" i="18"/>
  <c r="E91" i="18"/>
  <c r="C91" i="18"/>
  <c r="E78" i="18"/>
  <c r="C78" i="18"/>
  <c r="E67" i="18"/>
  <c r="E84" i="18" s="1"/>
  <c r="C67" i="18"/>
  <c r="C84" i="18" s="1"/>
  <c r="E54" i="18"/>
  <c r="C54" i="18"/>
  <c r="E48" i="18"/>
  <c r="E60" i="18" s="1"/>
  <c r="E86" i="18" s="1"/>
  <c r="C48" i="18"/>
  <c r="E35" i="18"/>
  <c r="C35" i="18"/>
  <c r="E33" i="18"/>
  <c r="E38" i="18" s="1"/>
  <c r="E40" i="18" s="1"/>
  <c r="C33" i="18"/>
  <c r="C38" i="18" s="1"/>
  <c r="C40" i="18" s="1"/>
  <c r="E30" i="18"/>
  <c r="C30" i="18"/>
  <c r="C22" i="18"/>
  <c r="E20" i="18"/>
  <c r="C8" i="18"/>
  <c r="C7" i="18"/>
  <c r="C60" i="18" l="1"/>
  <c r="C86" i="18" s="1"/>
  <c r="C151" i="2"/>
  <c r="C131" i="2"/>
  <c r="R1" i="2"/>
  <c r="C86" i="2" l="1"/>
  <c r="C110" i="2" l="1"/>
  <c r="T1" i="2" l="1"/>
  <c r="S1" i="2"/>
  <c r="C9" i="2"/>
  <c r="C10" i="2" l="1"/>
  <c r="C47" i="17" l="1"/>
  <c r="C46" i="17"/>
  <c r="C43" i="17"/>
  <c r="C37" i="17"/>
  <c r="C38" i="17"/>
  <c r="C39" i="17"/>
  <c r="C40" i="17"/>
  <c r="E37" i="17"/>
  <c r="E38" i="17"/>
  <c r="E39" i="17"/>
  <c r="E40" i="17"/>
  <c r="E36" i="17"/>
  <c r="C36" i="17"/>
  <c r="C32" i="17"/>
  <c r="C31" i="17"/>
  <c r="C30" i="17"/>
  <c r="C29" i="17"/>
  <c r="C28" i="17"/>
  <c r="C27" i="17"/>
  <c r="C14" i="17"/>
  <c r="C10" i="17"/>
  <c r="C9" i="17"/>
  <c r="E131" i="17"/>
  <c r="C131" i="17"/>
  <c r="E124" i="17"/>
  <c r="C124" i="17"/>
  <c r="E110" i="17"/>
  <c r="C110" i="17"/>
  <c r="E99" i="17"/>
  <c r="C99" i="17"/>
  <c r="E82" i="17"/>
  <c r="C82" i="17"/>
  <c r="E76" i="17"/>
  <c r="C76" i="17"/>
  <c r="E62" i="17"/>
  <c r="C62" i="17"/>
  <c r="E56" i="17"/>
  <c r="E59" i="17" s="1"/>
  <c r="C56" i="17"/>
  <c r="C59" i="17" s="1"/>
  <c r="E65" i="17" l="1"/>
  <c r="E67" i="17" s="1"/>
  <c r="C65" i="17"/>
  <c r="C67" i="17" s="1"/>
  <c r="E88" i="17"/>
  <c r="C116" i="17"/>
  <c r="E116" i="17"/>
  <c r="E41" i="17"/>
  <c r="C88" i="17"/>
  <c r="E118" i="17" l="1"/>
  <c r="C118" i="17"/>
  <c r="E11" i="3"/>
  <c r="E10" i="3"/>
  <c r="E9" i="3"/>
  <c r="E50" i="2" l="1"/>
  <c r="C50" i="2"/>
  <c r="E44" i="2"/>
  <c r="E47" i="2" s="1"/>
  <c r="C44" i="2"/>
  <c r="C47" i="2" s="1"/>
  <c r="C69" i="2"/>
  <c r="C97" i="2"/>
  <c r="E97" i="2"/>
  <c r="E123" i="2"/>
  <c r="C123" i="2"/>
  <c r="E110" i="2"/>
  <c r="E86" i="2"/>
  <c r="E69" i="2"/>
  <c r="E63" i="2"/>
  <c r="C63" i="2"/>
  <c r="E29" i="2"/>
  <c r="E75" i="2" l="1"/>
  <c r="C75" i="2"/>
  <c r="C103" i="2"/>
  <c r="E53" i="2"/>
  <c r="E103" i="2"/>
  <c r="C53" i="2"/>
  <c r="C55" i="2" s="1"/>
  <c r="E55" i="2" l="1"/>
  <c r="E105" i="2"/>
  <c r="C105" i="2"/>
  <c r="C44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</author>
    <author>user</author>
    <author>k.lizdenis</author>
    <author>Lina Valatkaitė</author>
    <author>Lina</author>
    <author>Paulius Šimkūnas</author>
  </authors>
  <commentList>
    <comment ref="C14" authorId="0" shapeId="0" xr:uid="{00000000-0006-0000-0000-000001000000}">
      <text>
        <r>
          <rPr>
            <sz val="9"/>
            <color indexed="81"/>
            <rFont val="Tahoma"/>
            <family val="2"/>
            <charset val="186"/>
          </rPr>
          <t>Nurodykite įmonės direktoriaus (generalinio direktoriaus) vardą ir pavardę. Pareigų nurodyti nereikia.</t>
        </r>
      </text>
    </comment>
    <comment ref="C15" authorId="0" shapeId="0" xr:uid="{00000000-0006-0000-0000-000002000000}">
      <text>
        <r>
          <rPr>
            <sz val="9"/>
            <color indexed="81"/>
            <rFont val="Tahoma"/>
            <family val="2"/>
            <charset val="186"/>
          </rPr>
          <t>Nurodykite įmonės vyr. finansininko (vyr. buhalterio) vardą ir pavardę. Pareigų nurodyti nereikia.</t>
        </r>
      </text>
    </comment>
    <comment ref="B18" authorId="1" shapeId="0" xr:uid="{00000000-0006-0000-0000-000003000000}">
      <text>
        <r>
          <rPr>
            <sz val="9"/>
            <color indexed="81"/>
            <rFont val="Tahoma"/>
            <family val="2"/>
          </rPr>
          <t>Jei įmonės teisinė forma yra AB arba UAB, nurodykite penkis didžiausius bendrovės akcininkus; jei įmonės teisinė forma yra SĮ, šios dalies pildyti nereikia.</t>
        </r>
      </text>
    </comment>
    <comment ref="C18" authorId="2" shapeId="0" xr:uid="{00000000-0006-0000-0000-000004000000}">
      <text>
        <r>
          <rPr>
            <sz val="9"/>
            <color indexed="81"/>
            <rFont val="Tahoma"/>
            <family val="2"/>
          </rPr>
          <t>Įrašykite akcininko pavadinimą.</t>
        </r>
      </text>
    </comment>
    <comment ref="E18" authorId="0" shapeId="0" xr:uid="{00000000-0006-0000-0000-000005000000}">
      <text>
        <r>
          <rPr>
            <sz val="9"/>
            <color indexed="81"/>
            <rFont val="Tahoma"/>
            <family val="2"/>
            <charset val="186"/>
          </rPr>
          <t xml:space="preserve">Nurodykite, kokią išleistų akcijų dalį atitinkamas akcininkas valdė nurodytą dieną (pvz.: jeigu vienas akcininkas valdo 12,34 proc., į laukelį įrašykite „12,34“).
</t>
        </r>
        <r>
          <rPr>
            <b/>
            <sz val="9"/>
            <color indexed="81"/>
            <rFont val="Tahoma"/>
            <family val="2"/>
            <charset val="186"/>
          </rPr>
          <t>Akcijų dalį nurodykite šimtųjų tikslumu.</t>
        </r>
      </text>
    </comment>
    <comment ref="C31" authorId="0" shapeId="0" xr:uid="{00000000-0006-0000-0000-000006000000}">
      <text>
        <r>
          <rPr>
            <sz val="9"/>
            <color indexed="81"/>
            <rFont val="Tahoma"/>
            <family val="2"/>
            <charset val="186"/>
          </rPr>
          <t>Jeigu bendrovės akcijas valdo daugiau nei viena savivaldybė, nurodykite akcijų dalį, kurią valdo daugiausiai akcijų valdanti savivaldybė.
Jeigu įmonės teisinė forma savivaldybės įmonė (SĮ), nurodykite - 100,0%.</t>
        </r>
      </text>
    </comment>
    <comment ref="C32" authorId="0" shapeId="0" xr:uid="{00000000-0006-0000-0000-000007000000}">
      <text>
        <r>
          <rPr>
            <sz val="9"/>
            <color indexed="81"/>
            <rFont val="Tahoma"/>
            <family val="2"/>
            <charset val="186"/>
          </rPr>
          <t>Jeigu bendrovės akcijas valdo daugiau nei viena savivaldybė, nurodykite tą savivaldybę, kuriai priklauso didžiausia dalis akcijų.</t>
        </r>
      </text>
    </comment>
    <comment ref="C35" authorId="0" shapeId="0" xr:uid="{00000000-0006-0000-0000-000008000000}">
      <text>
        <r>
          <rPr>
            <sz val="9"/>
            <color indexed="81"/>
            <rFont val="Tahoma"/>
            <family val="2"/>
            <charset val="186"/>
          </rPr>
          <t>Nurodykite visų kontroliuojamų įmonių pavadinimus.</t>
        </r>
      </text>
    </comment>
    <comment ref="C48" authorId="0" shapeId="0" xr:uid="{00000000-0006-0000-0000-000009000000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E48" authorId="0" shapeId="0" xr:uid="{00000000-0006-0000-0000-00000A000000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C73" authorId="0" shapeId="0" xr:uid="{00000000-0006-0000-0000-00000B000000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E73" authorId="0" shapeId="0" xr:uid="{00000000-0006-0000-0000-00000C000000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C77" authorId="0" shapeId="0" xr:uid="{00000000-0006-0000-0000-00000D000000}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C78" authorId="0" shapeId="0" xr:uid="{00000000-0006-0000-0000-00000E000000}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E78" authorId="0" shapeId="0" xr:uid="{00000000-0006-0000-0000-00000F000000}">
      <text>
        <r>
          <rPr>
            <sz val="9"/>
            <color indexed="81"/>
            <rFont val="Tahoma"/>
            <family val="2"/>
            <charset val="186"/>
          </rPr>
          <t>Pildoma tik akcinių bendrovių / uždarųjų akcinių bendrovių.</t>
        </r>
      </text>
    </comment>
    <comment ref="C79" authorId="0" shapeId="0" xr:uid="{00000000-0006-0000-0000-000010000000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E79" authorId="0" shapeId="0" xr:uid="{00000000-0006-0000-0000-000011000000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C93" authorId="0" shapeId="0" xr:uid="{00000000-0006-0000-0000-000012000000}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E93" authorId="0" shapeId="0" xr:uid="{00000000-0006-0000-0000-000013000000}">
      <text>
        <r>
          <rPr>
            <sz val="9"/>
            <color indexed="81"/>
            <rFont val="Tahoma"/>
            <family val="2"/>
            <charset val="186"/>
          </rPr>
          <t>Į šią sumą turi būti įtraukti ir ilgalaikiai nuomos įsipareigojimai.</t>
        </r>
      </text>
    </comment>
    <comment ref="E95" authorId="3" shapeId="0" xr:uid="{00000000-0006-0000-0000-000014000000}">
      <text>
        <r>
          <rPr>
            <sz val="9"/>
            <color indexed="81"/>
            <rFont val="Tahoma"/>
            <family val="2"/>
            <charset val="186"/>
          </rPr>
          <t>Į šią sumą turi būti įtraukta ir nuomos įsipareigojimo einamųjų metų dalis.</t>
        </r>
      </text>
    </comment>
    <comment ref="C96" authorId="0" shapeId="0" xr:uid="{00000000-0006-0000-0000-000015000000}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C101" authorId="0" shapeId="0" xr:uid="{00000000-0006-0000-0000-000016000000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E101" authorId="0" shapeId="0" xr:uid="{00000000-0006-0000-0000-000017000000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B105" authorId="0" shapeId="0" xr:uid="{00000000-0006-0000-0000-000018000000}">
      <text>
        <r>
          <rPr>
            <sz val="9"/>
            <color indexed="81"/>
            <rFont val="Tahoma"/>
            <family val="2"/>
          </rPr>
          <t>Jei balansas susibalansuoja, matysite žodį „Balansas“; jei nesibalansuoja - matysite disbalanso dydį (skirtumą).</t>
        </r>
      </text>
    </comment>
    <comment ref="C114" authorId="0" shapeId="0" xr:uid="{00000000-0006-0000-0000-000019000000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E114" authorId="0" shapeId="0" xr:uid="{00000000-0006-0000-0000-00001A000000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B121" authorId="3" shapeId="0" xr:uid="{00000000-0006-0000-0000-00001B000000}">
      <text>
        <r>
          <rPr>
            <sz val="9"/>
            <color indexed="81"/>
            <rFont val="Tahoma"/>
            <family val="2"/>
            <charset val="186"/>
          </rPr>
          <t>Jei lūkesčių raštas nėra patalpintas internete, atsiųskite jį kaip priedą prie užpildytų lentelių.</t>
        </r>
      </text>
    </comment>
    <comment ref="C124" authorId="0" shapeId="0" xr:uid="{00000000-0006-0000-0000-00001C000000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E124" authorId="0" shapeId="0" xr:uid="{00000000-0006-0000-0000-00001D000000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B126" authorId="3" shapeId="0" xr:uid="{00000000-0006-0000-0000-00001E000000}">
      <text>
        <r>
          <rPr>
            <sz val="9"/>
            <color indexed="81"/>
            <rFont val="Tahoma"/>
            <family val="2"/>
            <charset val="186"/>
          </rPr>
          <t>Sąvoka apibrėžiama LR įmonių finansinės atskaitomybės įstatyme.</t>
        </r>
      </text>
    </comment>
    <comment ref="C131" authorId="0" shapeId="0" xr:uid="{00000000-0006-0000-0000-00001F000000}">
      <text>
        <r>
          <rPr>
            <sz val="9"/>
            <color indexed="81"/>
            <rFont val="Tahoma"/>
            <family val="2"/>
            <charset val="186"/>
          </rPr>
          <t>Nurodžius narius žemiau esančioje lentelėje, paskirtų narių skaičius suskaičiuojamas automatiškai.</t>
        </r>
      </text>
    </comment>
    <comment ref="B132" authorId="4" shapeId="0" xr:uid="{00000000-0006-0000-0000-000020000000}">
      <text>
        <r>
          <rPr>
            <sz val="9"/>
            <color indexed="81"/>
            <rFont val="Tahoma"/>
            <family val="2"/>
          </rPr>
          <t>Pasirinkite iš pateikto sąrašo.</t>
        </r>
      </text>
    </comment>
    <comment ref="B133" authorId="4" shapeId="0" xr:uid="{00000000-0006-0000-0000-000021000000}">
      <text>
        <r>
          <rPr>
            <sz val="9"/>
            <color indexed="81"/>
            <rFont val="Tahoma"/>
            <family val="2"/>
          </rPr>
          <t xml:space="preserve">Pasirinkite iš pateikto sąrašo.
</t>
        </r>
      </text>
    </comment>
    <comment ref="B134" authorId="2" shapeId="0" xr:uid="{00000000-0006-0000-0000-000022000000}">
      <text>
        <r>
          <rPr>
            <sz val="9"/>
            <color indexed="81"/>
            <rFont val="Tahoma"/>
            <family val="2"/>
          </rPr>
          <t>Atskirose eilutėse pateikite informaciją apie valdybos narius - vardas, pavardė, pozicija ir nepriklausomumas, užimamos pareigos.</t>
        </r>
      </text>
    </comment>
    <comment ref="C134" authorId="2" shapeId="0" xr:uid="{00000000-0006-0000-0000-000023000000}">
      <text>
        <r>
          <rPr>
            <sz val="9"/>
            <color indexed="81"/>
            <rFont val="Tahoma"/>
            <family val="2"/>
          </rPr>
          <t xml:space="preserve">Nurodykite </t>
        </r>
        <r>
          <rPr>
            <u/>
            <sz val="9"/>
            <color indexed="81"/>
            <rFont val="Tahoma"/>
            <family val="2"/>
            <charset val="186"/>
          </rPr>
          <t>pilną</t>
        </r>
        <r>
          <rPr>
            <sz val="9"/>
            <color indexed="81"/>
            <rFont val="Tahoma"/>
            <family val="2"/>
          </rPr>
          <t xml:space="preserve"> vardą ir pavardę </t>
        </r>
        <r>
          <rPr>
            <b/>
            <sz val="9"/>
            <color indexed="81"/>
            <rFont val="Tahoma"/>
            <family val="2"/>
            <charset val="186"/>
          </rPr>
          <t>VIENAME LANGELYJE.</t>
        </r>
      </text>
    </comment>
    <comment ref="D134" authorId="0" shapeId="0" xr:uid="{00000000-0006-0000-0000-000024000000}">
      <text>
        <r>
          <rPr>
            <sz val="9"/>
            <color indexed="81"/>
            <rFont val="Tahoma"/>
            <family val="2"/>
            <charset val="186"/>
          </rPr>
          <t xml:space="preserve">Narys laikomas nepriklausomu, jeigu atitinka LR Vyriausybės nutarimu Nr. 631 patvirtinto </t>
        </r>
        <r>
          <rPr>
            <b/>
            <sz val="9"/>
            <color indexed="81"/>
            <rFont val="Tahoma"/>
            <family val="2"/>
            <charset val="186"/>
          </rPr>
          <t>Kandidatų į valstybės įmonės ar savivaldybės įmonės valdybą ir kandidatų į valstybės ar savivaldybės valdomos bendrovės visuotinio akcininkų susirinkimo renkamą kolegialų priežiūros ar caldymo organą atrankos aprašo</t>
        </r>
        <r>
          <rPr>
            <sz val="9"/>
            <color indexed="81"/>
            <rFont val="Tahoma"/>
            <family val="2"/>
            <charset val="186"/>
          </rPr>
          <t xml:space="preserve"> II skyriuje numatytus nepriklausomumo reikalavimus.</t>
        </r>
      </text>
    </comment>
    <comment ref="E134" authorId="5" shapeId="0" xr:uid="{00000000-0006-0000-0000-000025000000}">
      <text>
        <r>
          <rPr>
            <sz val="9"/>
            <color indexed="81"/>
            <rFont val="Tahoma"/>
            <family val="2"/>
            <charset val="186"/>
          </rPr>
          <t xml:space="preserve">Nurodykite pagrindines pareigas </t>
        </r>
        <r>
          <rPr>
            <b/>
            <sz val="9"/>
            <color indexed="81"/>
            <rFont val="Tahoma"/>
            <family val="2"/>
            <charset val="186"/>
          </rPr>
          <t>VIENAME LANGELYJE.</t>
        </r>
      </text>
    </comment>
    <comment ref="C135" authorId="4" shapeId="0" xr:uid="{00000000-0006-0000-0000-000026000000}">
      <text>
        <r>
          <rPr>
            <sz val="9"/>
            <color indexed="81"/>
            <rFont val="Tahoma"/>
            <family val="2"/>
          </rPr>
          <t>Jeigu valdybos pirmininkas nepaskirtas, šio laukelio nepildykite.</t>
        </r>
      </text>
    </comment>
    <comment ref="D135" authorId="0" shapeId="0" xr:uid="{00000000-0006-0000-0000-000027000000}">
      <text>
        <r>
          <rPr>
            <sz val="9"/>
            <color indexed="81"/>
            <rFont val="Tahoma"/>
            <family val="2"/>
            <charset val="186"/>
          </rPr>
          <t>Jeigu valdybos pirmininkas nepaskirtas, šio laukelio nepildykite.</t>
        </r>
      </text>
    </comment>
    <comment ref="E135" authorId="0" shapeId="0" xr:uid="{00000000-0006-0000-0000-000028000000}">
      <text>
        <r>
          <rPr>
            <sz val="9"/>
            <color indexed="81"/>
            <rFont val="Tahoma"/>
            <family val="2"/>
            <charset val="186"/>
          </rPr>
          <t>Jeigu valdybos pirmininkas nepaskirtas, šio laukelio nepildykite.</t>
        </r>
      </text>
    </comment>
    <comment ref="E136" authorId="4" shapeId="0" xr:uid="{00000000-0006-0000-0000-000029000000}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37" authorId="4" shapeId="0" xr:uid="{00000000-0006-0000-0000-00002A000000}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38" authorId="4" shapeId="0" xr:uid="{00000000-0006-0000-0000-00002B000000}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39" authorId="4" shapeId="0" xr:uid="{00000000-0006-0000-0000-00002C000000}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40" authorId="4" shapeId="0" xr:uid="{00000000-0006-0000-0000-00002D000000}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41" authorId="4" shapeId="0" xr:uid="{00000000-0006-0000-0000-00002E000000}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42" authorId="4" shapeId="0" xr:uid="{00000000-0006-0000-0000-00002F000000}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43" authorId="4" shapeId="0" xr:uid="{00000000-0006-0000-0000-000030000000}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44" authorId="4" shapeId="0" xr:uid="{00000000-0006-0000-0000-000031000000}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45" authorId="4" shapeId="0" xr:uid="{00000000-0006-0000-0000-000032000000}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46" authorId="4" shapeId="0" xr:uid="{00000000-0006-0000-0000-000033000000}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47" authorId="4" shapeId="0" xr:uid="{00000000-0006-0000-0000-000034000000}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48" authorId="4" shapeId="0" xr:uid="{00000000-0006-0000-0000-000035000000}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49" authorId="4" shapeId="0" xr:uid="{00000000-0006-0000-0000-000036000000}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C151" authorId="0" shapeId="0" xr:uid="{00000000-0006-0000-0000-000037000000}">
      <text>
        <r>
          <rPr>
            <sz val="9"/>
            <color indexed="81"/>
            <rFont val="Tahoma"/>
            <family val="2"/>
            <charset val="186"/>
          </rPr>
          <t>Nurodžius narius žemiau esančioje lentelėje, paskirtų narių skaičius suskaičiuojamas automatiškai.</t>
        </r>
      </text>
    </comment>
    <comment ref="B152" authorId="4" shapeId="0" xr:uid="{00000000-0006-0000-0000-000038000000}">
      <text>
        <r>
          <rPr>
            <sz val="9"/>
            <color indexed="81"/>
            <rFont val="Tahoma"/>
            <family val="2"/>
          </rPr>
          <t xml:space="preserve">Pasirinkite iš pateikto sąrašo.
</t>
        </r>
      </text>
    </comment>
    <comment ref="B153" authorId="4" shapeId="0" xr:uid="{00000000-0006-0000-0000-000039000000}">
      <text>
        <r>
          <rPr>
            <sz val="9"/>
            <color indexed="81"/>
            <rFont val="Tahoma"/>
            <family val="2"/>
          </rPr>
          <t xml:space="preserve">Pasirinkite iš pateikto sąrašo.
</t>
        </r>
      </text>
    </comment>
    <comment ref="B154" authorId="2" shapeId="0" xr:uid="{00000000-0006-0000-0000-00003A000000}">
      <text>
        <r>
          <rPr>
            <sz val="9"/>
            <color indexed="81"/>
            <rFont val="Tahoma"/>
            <family val="2"/>
          </rPr>
          <t>Atskirose eilutėse pateikite informaciją apie stebėtojų tarybos narius - vardas, pavardė, pozicija ir nepriklausomumas, užimamos pareigos.</t>
        </r>
      </text>
    </comment>
    <comment ref="C154" authorId="2" shapeId="0" xr:uid="{00000000-0006-0000-0000-00003B000000}">
      <text>
        <r>
          <rPr>
            <sz val="9"/>
            <color indexed="81"/>
            <rFont val="Tahoma"/>
            <family val="2"/>
          </rPr>
          <t xml:space="preserve">Nurodykite pilną vardą ir pavardę </t>
        </r>
        <r>
          <rPr>
            <b/>
            <sz val="9"/>
            <color indexed="81"/>
            <rFont val="Tahoma"/>
            <family val="2"/>
            <charset val="186"/>
          </rPr>
          <t>VIENAME LANGELYJE</t>
        </r>
      </text>
    </comment>
    <comment ref="D154" authorId="0" shapeId="0" xr:uid="{00000000-0006-0000-0000-00003C000000}">
      <text>
        <r>
          <rPr>
            <sz val="9"/>
            <color indexed="81"/>
            <rFont val="Tahoma"/>
            <family val="2"/>
            <charset val="186"/>
          </rPr>
          <t xml:space="preserve">Narys laikomas nepriklausomu, jeigu atitinka LR Vyriausybės nutarimu Nr. 631 patvirtinto </t>
        </r>
        <r>
          <rPr>
            <b/>
            <sz val="9"/>
            <color indexed="81"/>
            <rFont val="Tahoma"/>
            <family val="2"/>
            <charset val="186"/>
          </rPr>
          <t>Kandidatų į valstybės įmonės ar savivaldybės įmonės valdybą ir kandidatų į valstybės ar savivaldybės valdomos bendrovės visuotinio akcininkų susirinkimo renkamą kolegialų priežiūros ar caldymo organą atrankos aprašo</t>
        </r>
        <r>
          <rPr>
            <sz val="9"/>
            <color indexed="81"/>
            <rFont val="Tahoma"/>
            <family val="2"/>
            <charset val="186"/>
          </rPr>
          <t xml:space="preserve"> II skyriuje numatytus nepriklausomumo reikalavimus.</t>
        </r>
      </text>
    </comment>
    <comment ref="E154" authorId="5" shapeId="0" xr:uid="{00000000-0006-0000-0000-00003D000000}">
      <text>
        <r>
          <rPr>
            <sz val="9"/>
            <color indexed="81"/>
            <rFont val="Tahoma"/>
            <family val="2"/>
            <charset val="186"/>
          </rPr>
          <t xml:space="preserve">Nurodykite pagrindines pareigas </t>
        </r>
        <r>
          <rPr>
            <b/>
            <sz val="9"/>
            <color indexed="81"/>
            <rFont val="Tahoma"/>
            <family val="2"/>
            <charset val="186"/>
          </rPr>
          <t>VIENAME LANGELYJE.</t>
        </r>
      </text>
    </comment>
    <comment ref="C155" authorId="4" shapeId="0" xr:uid="{00000000-0006-0000-0000-00003E000000}">
      <text>
        <r>
          <rPr>
            <sz val="9"/>
            <color indexed="81"/>
            <rFont val="Tahoma"/>
            <family val="2"/>
          </rPr>
          <t>Jeigu stebėtojų tarybos pirmininkas nepaskirtas, šio laukelio nepildykite.</t>
        </r>
      </text>
    </comment>
    <comment ref="D155" authorId="0" shapeId="0" xr:uid="{00000000-0006-0000-0000-00003F000000}">
      <text>
        <r>
          <rPr>
            <sz val="9"/>
            <color indexed="81"/>
            <rFont val="Tahoma"/>
            <family val="2"/>
            <charset val="186"/>
          </rPr>
          <t>Jeigu stebėtojų tarybos pirmininkas nepaskirtas, šio laukelio nepildykite.</t>
        </r>
      </text>
    </comment>
    <comment ref="E155" authorId="0" shapeId="0" xr:uid="{00000000-0006-0000-0000-000040000000}">
      <text>
        <r>
          <rPr>
            <sz val="9"/>
            <color indexed="81"/>
            <rFont val="Tahoma"/>
            <family val="2"/>
            <charset val="186"/>
          </rPr>
          <t>Jeigu stebėtojų tarybos pirmininkas nepaskirtas, šio laukelio nepildykite.</t>
        </r>
      </text>
    </comment>
    <comment ref="E156" authorId="0" shapeId="0" xr:uid="{00000000-0006-0000-0000-000041000000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57" authorId="0" shapeId="0" xr:uid="{00000000-0006-0000-0000-000042000000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58" authorId="0" shapeId="0" xr:uid="{00000000-0006-0000-0000-000043000000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59" authorId="0" shapeId="0" xr:uid="{00000000-0006-0000-0000-000044000000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60" authorId="0" shapeId="0" xr:uid="{00000000-0006-0000-0000-000045000000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61" authorId="0" shapeId="0" xr:uid="{00000000-0006-0000-0000-000046000000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62" authorId="0" shapeId="0" xr:uid="{00000000-0006-0000-0000-000047000000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63" authorId="0" shapeId="0" xr:uid="{00000000-0006-0000-0000-000048000000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64" authorId="0" shapeId="0" xr:uid="{00000000-0006-0000-0000-000049000000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65" authorId="0" shapeId="0" xr:uid="{00000000-0006-0000-0000-00004A000000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66" authorId="0" shapeId="0" xr:uid="{00000000-0006-0000-0000-00004B000000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67" authorId="0" shapeId="0" xr:uid="{00000000-0006-0000-0000-00004C000000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68" authorId="0" shapeId="0" xr:uid="{00000000-0006-0000-0000-00004D000000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69" authorId="0" shapeId="0" xr:uid="{00000000-0006-0000-0000-00004E000000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C177" authorId="0" shapeId="0" xr:uid="{00000000-0006-0000-0000-00004F000000}">
      <text>
        <r>
          <rPr>
            <sz val="9"/>
            <color indexed="81"/>
            <rFont val="Tahoma"/>
            <family val="2"/>
          </rPr>
          <t xml:space="preserve">Data, kai atsakingas asmuo patvirtina duomenų tikrumą.
Data pateikiama formatu:
</t>
        </r>
        <r>
          <rPr>
            <b/>
            <sz val="9"/>
            <color indexed="81"/>
            <rFont val="Tahoma"/>
            <family val="2"/>
            <charset val="186"/>
          </rPr>
          <t>2019-12-31</t>
        </r>
      </text>
    </comment>
    <comment ref="C179" authorId="0" shapeId="0" xr:uid="{00000000-0006-0000-0000-000050000000}">
      <text>
        <r>
          <rPr>
            <sz val="9"/>
            <color indexed="81"/>
            <rFont val="Tahoma"/>
            <family val="2"/>
          </rPr>
          <t>Šie duomenys reikalingi tuo atveju, jeigu apibendrintą ataskaitą rengiantys asmenys norėtų pasitikslinti / sužinoti daugiau informacijos apie įmonės veiklos rezultatus.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k.lizdenis</author>
    <author>Sandra</author>
  </authors>
  <commentList>
    <comment ref="B35" authorId="0" shapeId="0" xr:uid="{00000000-0006-0000-0100-000001000000}">
      <text>
        <r>
          <rPr>
            <sz val="9"/>
            <color indexed="81"/>
            <rFont val="Tahoma"/>
            <family val="2"/>
          </rPr>
          <t>Jei įmonės teisinė forma yra AB arba UAB, nurodykite penkis didžiausius bendrovės akcininkus; jei įmonės teisinė forma yra SĮ, šios dalies pildyti nereikia.</t>
        </r>
      </text>
    </comment>
    <comment ref="C35" authorId="1" shapeId="0" xr:uid="{00000000-0006-0000-0100-000002000000}">
      <text>
        <r>
          <rPr>
            <sz val="9"/>
            <color indexed="81"/>
            <rFont val="Tahoma"/>
            <family val="2"/>
          </rPr>
          <t>Įrašykite akcininko pavadinimą.</t>
        </r>
      </text>
    </comment>
    <comment ref="E35" authorId="2" shapeId="0" xr:uid="{00000000-0006-0000-0100-000003000000}">
      <text>
        <r>
          <rPr>
            <sz val="9"/>
            <color indexed="81"/>
            <rFont val="Tahoma"/>
            <family val="2"/>
            <charset val="186"/>
          </rPr>
          <t xml:space="preserve">Nurodykite, kokią išleistų akcijų dalį atitinkamas akcininkas valdė nurodytą dieną (pavyzdžiui, jeigu vienas akcininkas valdo 12,34 proc., į laukelį įrašykite “12,34”).
</t>
        </r>
        <r>
          <rPr>
            <b/>
            <i/>
            <sz val="9"/>
            <color indexed="81"/>
            <rFont val="Tahoma"/>
            <family val="2"/>
            <charset val="186"/>
          </rPr>
          <t>Akcijų dalį nurodykite šimtųjų tikslumu.</t>
        </r>
      </text>
    </comment>
    <comment ref="C60" authorId="2" shapeId="0" xr:uid="{00000000-0006-0000-0100-000004000000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E60" authorId="2" shapeId="0" xr:uid="{00000000-0006-0000-0100-000005000000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C86" authorId="2" shapeId="0" xr:uid="{00000000-0006-0000-0100-000006000000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E86" authorId="2" shapeId="0" xr:uid="{00000000-0006-0000-0100-000007000000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C91" authorId="2" shapeId="0" xr:uid="{00000000-0006-0000-0100-000008000000}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E91" authorId="2" shapeId="0" xr:uid="{00000000-0006-0000-0100-000009000000}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C92" authorId="2" shapeId="0" xr:uid="{00000000-0006-0000-0100-00000A000000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E92" authorId="2" shapeId="0" xr:uid="{00000000-0006-0000-0100-00000B000000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C106" authorId="2" shapeId="0" xr:uid="{00000000-0006-0000-0100-00000C000000}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E106" authorId="2" shapeId="0" xr:uid="{00000000-0006-0000-0100-00000D000000}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C109" authorId="2" shapeId="0" xr:uid="{00000000-0006-0000-0100-00000E000000}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E109" authorId="2" shapeId="0" xr:uid="{00000000-0006-0000-0100-00000F000000}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C114" authorId="2" shapeId="0" xr:uid="{00000000-0006-0000-0100-000010000000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E114" authorId="2" shapeId="0" xr:uid="{00000000-0006-0000-0100-000011000000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B118" authorId="2" shapeId="0" xr:uid="{00000000-0006-0000-0100-000012000000}">
      <text>
        <r>
          <rPr>
            <sz val="9"/>
            <color indexed="81"/>
            <rFont val="Tahoma"/>
            <family val="2"/>
          </rPr>
          <t>Jei balansas susibalansuoja, matysite žodį "Balansas"; jei nesibalansuoja - matysite disbalanso dydį (skirtumą).</t>
        </r>
      </text>
    </comment>
    <comment ref="C129" authorId="2" shapeId="0" xr:uid="{00000000-0006-0000-0100-000013000000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E129" authorId="2" shapeId="0" xr:uid="{00000000-0006-0000-0100-000014000000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C132" authorId="2" shapeId="0" xr:uid="{00000000-0006-0000-0100-000015000000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E132" authorId="2" shapeId="0" xr:uid="{00000000-0006-0000-0100-000016000000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C144" authorId="2" shapeId="0" xr:uid="{00000000-0006-0000-0100-000017000000}">
      <text>
        <r>
          <rPr>
            <sz val="9"/>
            <color indexed="81"/>
            <rFont val="Tahoma"/>
            <family val="2"/>
          </rPr>
          <t>Data, kai atsakingas asmuo patvirtina duomenų tikrumą.</t>
        </r>
      </text>
    </comment>
    <comment ref="C146" authorId="2" shapeId="0" xr:uid="{00000000-0006-0000-0100-000018000000}">
      <text>
        <r>
          <rPr>
            <sz val="9"/>
            <color indexed="81"/>
            <rFont val="Tahoma"/>
            <family val="2"/>
          </rPr>
          <t>Šie duomenys reikalingi tuo atveju, jeigu apibendrintą ataskaitą rengiantys asmenys norėtų pasitikslinti/sužinoti daugiau informacijos apie įmonės veiklos rezultatus.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</author>
  </authors>
  <commentList>
    <comment ref="F14" authorId="0" shapeId="0" xr:uid="{00000000-0006-0000-0200-000001000000}">
      <text>
        <r>
          <rPr>
            <sz val="9"/>
            <color indexed="81"/>
            <rFont val="Tahoma"/>
            <family val="2"/>
            <charset val="186"/>
          </rPr>
          <t xml:space="preserve">Dokumento patvirtinimo data pateikiama formatu:
</t>
        </r>
        <r>
          <rPr>
            <b/>
            <sz val="9"/>
            <color indexed="81"/>
            <rFont val="Tahoma"/>
            <family val="2"/>
            <charset val="186"/>
          </rPr>
          <t>2019-12-31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</author>
    <author>user</author>
    <author>k.lizdenis</author>
    <author>Simonas</author>
  </authors>
  <commentList>
    <comment ref="C10" authorId="0" shapeId="0" xr:uid="{00000000-0006-0000-0300-000001000000}">
      <text>
        <r>
          <rPr>
            <sz val="9"/>
            <color indexed="81"/>
            <rFont val="Tahoma"/>
            <family val="2"/>
            <charset val="186"/>
          </rPr>
          <t>Nurodykite įmonės direktoriaus (generalinio direktoriaus) vardą ir pavardę. Pareigų nurodyti nereikia.</t>
        </r>
      </text>
    </comment>
    <comment ref="C11" authorId="0" shapeId="0" xr:uid="{00000000-0006-0000-0300-000002000000}">
      <text>
        <r>
          <rPr>
            <sz val="9"/>
            <color indexed="81"/>
            <rFont val="Tahoma"/>
            <family val="2"/>
            <charset val="186"/>
          </rPr>
          <t>Nurodykite įmonės vyr. finansininko (vyr. buhalterio) vardą ir pavardę. Pareigų nurodyti nereikia.</t>
        </r>
      </text>
    </comment>
    <comment ref="B14" authorId="1" shapeId="0" xr:uid="{00000000-0006-0000-0300-000003000000}">
      <text>
        <r>
          <rPr>
            <sz val="9"/>
            <color indexed="81"/>
            <rFont val="Tahoma"/>
            <family val="2"/>
          </rPr>
          <t>Jei įmonės teisinė forma yra AB arba UAB, nurodykite penkis didžiausius bendrovės akcininkus; jei įmonės teisinė forma yra VĮ, šios dalies pildyti nereikia.</t>
        </r>
      </text>
    </comment>
    <comment ref="C14" authorId="2" shapeId="0" xr:uid="{00000000-0006-0000-0300-000004000000}">
      <text>
        <r>
          <rPr>
            <sz val="9"/>
            <color indexed="81"/>
            <rFont val="Tahoma"/>
            <family val="2"/>
          </rPr>
          <t>Įrašykite akcininko pavadinimą.</t>
        </r>
      </text>
    </comment>
    <comment ref="E14" authorId="0" shapeId="0" xr:uid="{00000000-0006-0000-0300-000005000000}">
      <text>
        <r>
          <rPr>
            <sz val="9"/>
            <color indexed="81"/>
            <rFont val="Tahoma"/>
            <family val="2"/>
            <charset val="186"/>
          </rPr>
          <t xml:space="preserve">Nurodykite, kokią išleistų akcijų dalį atitinkamas akcininkas valdė nurodytą dieną (pvz.: jeigu vienas akcininkas valdo 12,34 proc., į laukelį įrašykite „12,34“).
</t>
        </r>
        <r>
          <rPr>
            <b/>
            <sz val="9"/>
            <color indexed="81"/>
            <rFont val="Tahoma"/>
            <family val="2"/>
            <charset val="186"/>
          </rPr>
          <t>Akcijų dalį nurodykite šimtųjų tikslumu.</t>
        </r>
      </text>
    </comment>
    <comment ref="C58" authorId="0" shapeId="0" xr:uid="{00000000-0006-0000-0300-000006000000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E58" authorId="0" shapeId="0" xr:uid="{00000000-0006-0000-0300-000007000000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C74" authorId="3" shapeId="0" xr:uid="{00000000-0006-0000-0300-000008000000}">
      <text>
        <r>
          <rPr>
            <sz val="9"/>
            <color indexed="81"/>
            <rFont val="Tahoma"/>
            <family val="2"/>
          </rPr>
          <t xml:space="preserve">Į šią sumą turi būti įtraukti ilgalaikiai nuomos įsipareigojimai
</t>
        </r>
      </text>
    </comment>
    <comment ref="E74" authorId="3" shapeId="0" xr:uid="{00000000-0006-0000-0300-000009000000}">
      <text>
        <r>
          <rPr>
            <sz val="9"/>
            <color indexed="81"/>
            <rFont val="Tahoma"/>
            <family val="2"/>
          </rPr>
          <t xml:space="preserve">Į šią sumą turi būti įtraukti ilgalaikiai nuomos įsipareigojimai
</t>
        </r>
      </text>
    </comment>
    <comment ref="C76" authorId="3" shapeId="0" xr:uid="{00000000-0006-0000-0300-00000A000000}">
      <text>
        <r>
          <rPr>
            <sz val="9"/>
            <color indexed="81"/>
            <rFont val="Tahoma"/>
            <family val="2"/>
          </rPr>
          <t>Į šią sumą turi būti įtraukta nuomos įsipareigojimo einamųjų metų dalis.</t>
        </r>
      </text>
    </comment>
    <comment ref="E76" authorId="3" shapeId="0" xr:uid="{00000000-0006-0000-0300-00000B000000}">
      <text>
        <r>
          <rPr>
            <sz val="9"/>
            <color indexed="81"/>
            <rFont val="Tahoma"/>
            <family val="2"/>
          </rPr>
          <t>Į šią sumą turi būti įtraukta nuomos įsipareigojimo einamųjų metų dalis.</t>
        </r>
      </text>
    </comment>
    <comment ref="C82" authorId="0" shapeId="0" xr:uid="{00000000-0006-0000-0300-00000C000000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E82" authorId="0" shapeId="0" xr:uid="{00000000-0006-0000-0300-00000D000000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B86" authorId="0" shapeId="0" xr:uid="{00000000-0006-0000-0300-00000E000000}">
      <text>
        <r>
          <rPr>
            <sz val="9"/>
            <color indexed="81"/>
            <rFont val="Tahoma"/>
            <family val="2"/>
            <charset val="186"/>
          </rPr>
          <t>Jei balansas susibalansuoja, matysite žodį „Balansas“; jei nesibalansuoja - matysite disbalanso dydį (skirtumą).</t>
        </r>
      </text>
    </comment>
    <comment ref="C98" authorId="0" shapeId="0" xr:uid="{00000000-0006-0000-0300-00000F000000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už ankstesnio laikotarpio rezultatus
</t>
        </r>
      </text>
    </comment>
    <comment ref="E98" authorId="0" shapeId="0" xr:uid="{00000000-0006-0000-0300-000010000000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už ankstesnio laikotarpio rezultatus
</t>
        </r>
      </text>
    </comment>
    <comment ref="C101" authorId="0" shapeId="0" xr:uid="{00000000-0006-0000-0300-000011000000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E101" authorId="0" shapeId="0" xr:uid="{00000000-0006-0000-0300-000012000000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C114" authorId="0" shapeId="0" xr:uid="{00000000-0006-0000-0300-000013000000}">
      <text>
        <r>
          <rPr>
            <sz val="9"/>
            <color indexed="81"/>
            <rFont val="Tahoma"/>
            <family val="2"/>
            <charset val="186"/>
          </rPr>
          <t xml:space="preserve">Data, kai atsakingas asmuo patvirtina duomenų tikrumą.
Data pateikiama formatu:
</t>
        </r>
        <r>
          <rPr>
            <b/>
            <sz val="9"/>
            <color indexed="81"/>
            <rFont val="Tahoma"/>
            <family val="2"/>
            <charset val="186"/>
          </rPr>
          <t>2019-12-31</t>
        </r>
      </text>
    </comment>
    <comment ref="C116" authorId="0" shapeId="0" xr:uid="{00000000-0006-0000-0300-000014000000}">
      <text>
        <r>
          <rPr>
            <sz val="9"/>
            <color indexed="81"/>
            <rFont val="Tahoma"/>
            <family val="2"/>
            <charset val="186"/>
          </rPr>
          <t>Šie duomenys reikalingi tuo atveju, jeigu apibendrintą ataskaitą rengiantys asmenys norėtų pasitikslinti/sužinoti daugiau informacijos apie įmonės veiklos rezultatus.</t>
        </r>
      </text>
    </comment>
  </commentList>
</comments>
</file>

<file path=xl/sharedStrings.xml><?xml version="1.0" encoding="utf-8"?>
<sst xmlns="http://schemas.openxmlformats.org/spreadsheetml/2006/main" count="981" uniqueCount="484">
  <si>
    <t>UAB „Akmenės vandenys“</t>
  </si>
  <si>
    <t>Uždaroji akcinė bendrovė (UAB)</t>
  </si>
  <si>
    <t>UAB „Naujosios Akmenės komunalininkas“</t>
  </si>
  <si>
    <t>UAB Naujosios Akmenės autobusų parkas</t>
  </si>
  <si>
    <t>UAB „Akmenės profilaktinė dezinfekcija“</t>
  </si>
  <si>
    <t>Viešinamos informacijos apie savivaldybių valdomų įmonių veiklą ir rezultatus forma</t>
  </si>
  <si>
    <t>UAB „Dzūkijos vandenys“</t>
  </si>
  <si>
    <t>UAB „Alytaus šilumos tinklai“</t>
  </si>
  <si>
    <t>Įmonės pavadinimas</t>
  </si>
  <si>
    <t>SĮ Alytaus telekinas</t>
  </si>
  <si>
    <t xml:space="preserve">Savivaldybės įmonė (SĮ)  </t>
  </si>
  <si>
    <t>Teisinė forma</t>
  </si>
  <si>
    <t>Akcinė bendrovė (AB)</t>
  </si>
  <si>
    <t>reorganizuojamas</t>
  </si>
  <si>
    <t>UAB „Alytaus butų ūkis“</t>
  </si>
  <si>
    <t>Įmonės kodas</t>
  </si>
  <si>
    <t>dalyvaujantis reorganizavime</t>
  </si>
  <si>
    <t>UAB Alytaus regiono atliekų tvarkymo centras</t>
  </si>
  <si>
    <t>Įmonės įsteigimo data</t>
  </si>
  <si>
    <t>Savivaldybės įmonė (SĮ)</t>
  </si>
  <si>
    <t>pertvarkomas</t>
  </si>
  <si>
    <t>SĮ „Simno komunalininkas“</t>
  </si>
  <si>
    <t>Sektorius, kuriame veikia įmonė</t>
  </si>
  <si>
    <t>restruktūrizuojamas</t>
  </si>
  <si>
    <t>UAB „Anykščių vandenys“</t>
  </si>
  <si>
    <t>bankrutuojantis</t>
  </si>
  <si>
    <t>UAB Anykščių komunalinis ūkis</t>
  </si>
  <si>
    <t>Įmonės direktorius (generalinis direktorius)</t>
  </si>
  <si>
    <t xml:space="preserve">Komunalinės paslaugos: vanduo (nurodyti laukelyje žemiau, ar įmonė tik nuomoja infrastruktūrą, ar pati teikia paslaugas galutiniams vartotojams) </t>
  </si>
  <si>
    <t>bankrutavęs</t>
  </si>
  <si>
    <t>UAB „Anykščių šiluma“</t>
  </si>
  <si>
    <t>Įmonės vyr. finansininkas (vyr. buhalteris)</t>
  </si>
  <si>
    <t>Komunalinės paslaugos: šilumos tinklai (nurodyti laukelyje žemiau, ar įmonė tik nuomoja infrastruktūrą, ar pati teikia paslaugas galutiniams vartotojams)</t>
  </si>
  <si>
    <t>likviduojamas</t>
  </si>
  <si>
    <t>UAB „Birštono vandentiekis“</t>
  </si>
  <si>
    <t>Butų ūkiai</t>
  </si>
  <si>
    <t>inicijuojantis Europos bendrovės steigimą jungimo būdu</t>
  </si>
  <si>
    <t>UAB „Birštono šiluma“</t>
  </si>
  <si>
    <t>Lentelės užpildymo dieną</t>
  </si>
  <si>
    <t>Komunalinės paslaugos: kita (nurodykite laukelyje žemiau)</t>
  </si>
  <si>
    <t>inicijuojantis Europos bendrovės steigimą valdymo (holdingo) būdu</t>
  </si>
  <si>
    <t>AB Birštono sanatorija „Versmė“</t>
  </si>
  <si>
    <t>Akcininkų sąrašas</t>
  </si>
  <si>
    <t>10 didžiausių akcininkų</t>
  </si>
  <si>
    <t>Valdoma akcijų dalis</t>
  </si>
  <si>
    <t>Atliekos ir šalinimo paslaugos</t>
  </si>
  <si>
    <t>Europos bendrovė, kurios buveinė perkeliama</t>
  </si>
  <si>
    <t>SĮ Biržų agrolaboratorija</t>
  </si>
  <si>
    <t>Akcininkas Nr.1</t>
  </si>
  <si>
    <t>Viešasis transportas</t>
  </si>
  <si>
    <t>dalyvaujantis atskyrime</t>
  </si>
  <si>
    <t>UAB Biržų autobusų parkas</t>
  </si>
  <si>
    <t>Akcininkas Nr.2</t>
  </si>
  <si>
    <t>Kitos transporto paslaugos</t>
  </si>
  <si>
    <t>-</t>
  </si>
  <si>
    <t>UAB „Biržų šilumos tinklai“</t>
  </si>
  <si>
    <t>Akcininkas Nr.3</t>
  </si>
  <si>
    <t>Statyba ir architektūra</t>
  </si>
  <si>
    <t>UAB „Biržų vandenys“</t>
  </si>
  <si>
    <t>Akcininkas Nr.4</t>
  </si>
  <si>
    <t>Sveikatos priežiūros paslaugos</t>
  </si>
  <si>
    <t>AB „Druskininkų šilumos tinklai“</t>
  </si>
  <si>
    <t>Akcininkas Nr.5</t>
  </si>
  <si>
    <t>Leidyba</t>
  </si>
  <si>
    <t>UAB „Druskininkų vandenys“</t>
  </si>
  <si>
    <t>Akcininkas Nr.6</t>
  </si>
  <si>
    <t>Kita (nurodyti laukelyje žemiau pagrindines veiklos sritis)</t>
  </si>
  <si>
    <t>UAB „Druskininkų sveikatinimo ir poilsio centras AQUA“</t>
  </si>
  <si>
    <t>Akcininkas Nr.7</t>
  </si>
  <si>
    <t>UAB „Druskininkų butų ūkis“</t>
  </si>
  <si>
    <t>Akcininkas Nr.8</t>
  </si>
  <si>
    <t>UAB „Elektrėnų komunalinis ūkis“</t>
  </si>
  <si>
    <t>Akcininkas Nr.9</t>
  </si>
  <si>
    <t>UAB Ignalinos autobusų parkas</t>
  </si>
  <si>
    <t>Akcininkas Nr.10</t>
  </si>
  <si>
    <t>UAB „Didžiasalio komunalinės paslaugos“</t>
  </si>
  <si>
    <t>Kiti akcininkai</t>
  </si>
  <si>
    <t>Kitų akcininkų valdoma dalis</t>
  </si>
  <si>
    <t>UAB Ignalinos butų ūkis</t>
  </si>
  <si>
    <t>UAB „Ignalinos vanduo“</t>
  </si>
  <si>
    <t>Savivaldybei priklausanti dalis (%)</t>
  </si>
  <si>
    <t>UAB Ignalinos šilumos tinklai</t>
  </si>
  <si>
    <t>Turtines ir neturtines teisės ir pareigas įmonėje/bendrovėje įgyvendinanti institucija (arba didžiausią akcijų dalį valdanti institucija)</t>
  </si>
  <si>
    <t>SĮ „Kompata“</t>
  </si>
  <si>
    <t>UAB „Jonavos paslaugos“</t>
  </si>
  <si>
    <t>Ar bendrovė turi kontroliuojamų įmonių? (pildo tik akcinės bendrovės ir uždarosios akcinės bendrovės)</t>
  </si>
  <si>
    <t>UAB „Jonavos vandenys“</t>
  </si>
  <si>
    <t>Nurodykite bendrovės kontroliuojamas įmones (pildoma, jei bendrovė turi kontroliuojamų įmonių)</t>
  </si>
  <si>
    <t>UAB „Jonavos autobusai“</t>
  </si>
  <si>
    <t>UAB „Jonavos šilumos tinklai“</t>
  </si>
  <si>
    <t>LENTELĖSE DUOMENYS PATEIKIAMI TŪKSTANČIAIS EURŲ (JEI NENURODYTA KITAIP), VIENO SKAIČIAUS PO KABLELIO TIKSLUMU</t>
  </si>
  <si>
    <t>UAB „Jonavos knyga“</t>
  </si>
  <si>
    <t>Kur įmanoma, duomenys pateikiami augimo (agregavimo) principu</t>
  </si>
  <si>
    <t>UAB „Joniškio vandenys“</t>
  </si>
  <si>
    <r>
      <t xml:space="preserve">Jei įmonė turi kontroliuojamų įmonių, pateikiami </t>
    </r>
    <r>
      <rPr>
        <b/>
        <u/>
        <sz val="9"/>
        <rFont val="Calibri"/>
        <family val="2"/>
        <charset val="186"/>
      </rPr>
      <t xml:space="preserve">konsoliduoti įmonių grupės </t>
    </r>
    <r>
      <rPr>
        <b/>
        <sz val="9"/>
        <rFont val="Calibri"/>
        <family val="2"/>
      </rPr>
      <t>duomenys</t>
    </r>
  </si>
  <si>
    <t>UAB „Joniškio butų ūkis“</t>
  </si>
  <si>
    <t>Lentelėse turi būti pateikiami audituoti metiniai duomenys</t>
  </si>
  <si>
    <t>UAB „Joniškio autobusų parkas“</t>
  </si>
  <si>
    <t>Pelno (nuostolių) ataskaita</t>
  </si>
  <si>
    <t>Praėjęs ataskaitinis laikotarpis 2019 metai</t>
  </si>
  <si>
    <t>Ataskaitinis laikotarpis            2020 metai</t>
  </si>
  <si>
    <t>UAB „Jurbarko komunalininkas“</t>
  </si>
  <si>
    <t>Pardavimo pajamos</t>
  </si>
  <si>
    <t>UAB „Jurbarko autobusų parkas“</t>
  </si>
  <si>
    <t>Pardavimo savikaina</t>
  </si>
  <si>
    <t>UAB „Jurbarko vandenys“</t>
  </si>
  <si>
    <t>Bendrasis pelnas (nuostoliai)</t>
  </si>
  <si>
    <t>SĮ „Jurbarko planas“</t>
  </si>
  <si>
    <t>Pardavimo sąnaudos</t>
  </si>
  <si>
    <t>UAB „Kaišiadorių vandenys“</t>
  </si>
  <si>
    <t>Bendrosios ir administracinės sąnaudos</t>
  </si>
  <si>
    <t>UAB „Kaišiadorių šiluma“</t>
  </si>
  <si>
    <t>Veiklos pelnas (nuostoliai)</t>
  </si>
  <si>
    <t>SĮ „Kaišiadorių paslaugos“</t>
  </si>
  <si>
    <t>Dotacijos, susijusios su pajamomis</t>
  </si>
  <si>
    <t>UAB „Kalvarijos komunalininkas“</t>
  </si>
  <si>
    <t>Kitos veiklos rezultatai</t>
  </si>
  <si>
    <t>AB „Kauno energija“</t>
  </si>
  <si>
    <t>Finansinė ir investicinė veikla</t>
  </si>
  <si>
    <t>UAB „Kauno autobusai“</t>
  </si>
  <si>
    <t>Pajamos</t>
  </si>
  <si>
    <t>UAB „Kauno vandenys“</t>
  </si>
  <si>
    <t>Sąnaudos</t>
  </si>
  <si>
    <t>UAB „Kauno švara“</t>
  </si>
  <si>
    <t>Pelnas (nuostoliai) prieš apmokestinimą</t>
  </si>
  <si>
    <t>UAB „Kauno gatvių apšvietimas“</t>
  </si>
  <si>
    <t>Pelno mokestis</t>
  </si>
  <si>
    <t>UAB „Stoties turgus“</t>
  </si>
  <si>
    <t>Grynasis pelnas (nuostoliai)</t>
  </si>
  <si>
    <t>UAB „Centrinis knygynas“</t>
  </si>
  <si>
    <t>UAB „Laboratorinių bandymų centras“</t>
  </si>
  <si>
    <t>UAB Kauno butų ūkis</t>
  </si>
  <si>
    <t>Balansas</t>
  </si>
  <si>
    <t>Praėjęs ataskaitinis laikotarpis 2019-12-31</t>
  </si>
  <si>
    <t>Ataskaitinis laikotarpis              2020-12-31</t>
  </si>
  <si>
    <t>SĮ „Kapinių priežiūra“</t>
  </si>
  <si>
    <t>Nematerialusis turtas</t>
  </si>
  <si>
    <t>SĮ „Kauno planas“</t>
  </si>
  <si>
    <t>Materialusis turtas</t>
  </si>
  <si>
    <t>UAB „Giraitės vandenys“</t>
  </si>
  <si>
    <t>Finansinis turtas</t>
  </si>
  <si>
    <t>UAB Komunalinių paslaugų centras</t>
  </si>
  <si>
    <t>Kitas ilgalaikis turtas</t>
  </si>
  <si>
    <t>UAB „Kazlų Rūdos šilumos tinklai“</t>
  </si>
  <si>
    <t>Ilgalaikis turtas</t>
  </si>
  <si>
    <t>UAB „Kėdbusas“</t>
  </si>
  <si>
    <t>UAB „Kėdainių butai“</t>
  </si>
  <si>
    <t>Atsargos</t>
  </si>
  <si>
    <t>UAB „Kėdainių vandenys“</t>
  </si>
  <si>
    <t>Per vienerius metus gautinos sumos</t>
  </si>
  <si>
    <t>UAB „Kelmės vanduo“</t>
  </si>
  <si>
    <t>Kitas trumpalaikis turtas</t>
  </si>
  <si>
    <t>UAB „Kelmės autobusų parkas“</t>
  </si>
  <si>
    <t>Pinigai ir pinigų ekvivalentai</t>
  </si>
  <si>
    <t>UAB Kelmės vietinis ūkis</t>
  </si>
  <si>
    <t>Trumpalaikis turtas</t>
  </si>
  <si>
    <t>SĮ Kelmės knygynas</t>
  </si>
  <si>
    <t>AB „Klaipėdos vanduo“</t>
  </si>
  <si>
    <t>Ateinančių laikotarpių sąnaudos ir sukauptos pajamos</t>
  </si>
  <si>
    <t>AB „Klaipėdos energija“</t>
  </si>
  <si>
    <t>UAB Klaipėdos regiono atliekų tvarkymo centras</t>
  </si>
  <si>
    <t>Ilgalaikis turtas, laikomas pardavimui</t>
  </si>
  <si>
    <t>UAB „Klaipėdos autobusų parkas“</t>
  </si>
  <si>
    <t>UAB „Gatvių apšvietimas“</t>
  </si>
  <si>
    <t>Turto iš viso</t>
  </si>
  <si>
    <t>UAB „Naujasis turgus“</t>
  </si>
  <si>
    <t>UAB „Senasis turgus“</t>
  </si>
  <si>
    <t>Kapitalas (jeigu įmonės teisinė forma yra AB ar UAB) / Įmonės savininko kapitalas (jeigu įmonės teisinė forma yra SĮ)</t>
  </si>
  <si>
    <t>UAB „Vildmina“</t>
  </si>
  <si>
    <t>-Iš jo: Įstatinio (pasirašytojo) kapitalo dalis</t>
  </si>
  <si>
    <t>SĮ „Debreceno vaistinė“</t>
  </si>
  <si>
    <t>Turtą, kuris pagal įstatymus gali būti tik valstybės nuosavybė, atitinkantis kapitalas</t>
  </si>
  <si>
    <t>UAB „Klaipėdos rajono energija“ </t>
  </si>
  <si>
    <t>Centralizuotai valdomą valstybės turtą atitinkantis kapitalas</t>
  </si>
  <si>
    <t>UAB „Gargždų turgus“ </t>
  </si>
  <si>
    <t>Akcijų priedai</t>
  </si>
  <si>
    <t>SĮ „Kretingos komunalininkas“</t>
  </si>
  <si>
    <t>Perkainojimo rezervas (rezultatai)</t>
  </si>
  <si>
    <t>UAB „Kretingos vandenys“</t>
  </si>
  <si>
    <t>Rezervai</t>
  </si>
  <si>
    <t>UAB Kretingos autobusų parkas</t>
  </si>
  <si>
    <t>-Iš jų: Privalomasis rezervas</t>
  </si>
  <si>
    <t>UAB „Kretingos turgus“</t>
  </si>
  <si>
    <t>Nepaskirstytasis pelnas (nuostoliai)</t>
  </si>
  <si>
    <t>UAB Kretingos šilumos tinklai</t>
  </si>
  <si>
    <t>Nuosavas kapitalas</t>
  </si>
  <si>
    <t>UAB „Kupiškio autobusų parkas“</t>
  </si>
  <si>
    <t>UAB „Kupiškio komunalininkas“</t>
  </si>
  <si>
    <t>Dotacijos, subsidijos</t>
  </si>
  <si>
    <t>UAB „Kupiškio vandenys“</t>
  </si>
  <si>
    <t>UAB „Lazdijų šiluma“</t>
  </si>
  <si>
    <t>Atidėjiniai</t>
  </si>
  <si>
    <t>UAB „Lazdijų vanduo“</t>
  </si>
  <si>
    <t>UAB „Marijampolės autobusų parkas“</t>
  </si>
  <si>
    <t>Po vienų metų mokėtinos sumos ir kiti ilgalaikiai įsipareigojimai</t>
  </si>
  <si>
    <t>UAB „Marijampolės šilumos tinklai“</t>
  </si>
  <si>
    <t>-Iš jų: Ilgalaikės finansinės skolos</t>
  </si>
  <si>
    <t>UAB „Sūduvos vandenys“</t>
  </si>
  <si>
    <t>Per vienus metus mokėtinos sumos ir kiti trumpalaikiai įsipareigojimai</t>
  </si>
  <si>
    <t>UAB „Marijampolės butų ūkis“</t>
  </si>
  <si>
    <t>-Iš jų: Ilgalaikių finansinių skolų einamųjų metų dalis</t>
  </si>
  <si>
    <t>UAB Marijampolės apskrities atliekų tvarkymo centras</t>
  </si>
  <si>
    <t xml:space="preserve">             Trumpalaikės finansinės skolos</t>
  </si>
  <si>
    <t>UAB „Mažeikių šilumos tinklai“</t>
  </si>
  <si>
    <t>Mokėtinos sumos ir kiti įsipareigojimai</t>
  </si>
  <si>
    <t>UAB „Mažeikių vandenys“</t>
  </si>
  <si>
    <t>UAB „Telšių regiono atliekų tvarkymo centras“</t>
  </si>
  <si>
    <t>Sukauptos sąnaudos ir ateinančių laikotarpių pajamos</t>
  </si>
  <si>
    <t>UAB „Tavo pastogė“</t>
  </si>
  <si>
    <t>UAB „Mažeikių autobusų parkas“</t>
  </si>
  <si>
    <t>Įsipareigojimai, susiję su ilgalaikiu turtu, laikomu pardavimui</t>
  </si>
  <si>
    <t>UAB „Mažeikių komunalinis ūkis“</t>
  </si>
  <si>
    <t>UAB Molėtų autobusų parkas</t>
  </si>
  <si>
    <t>Nuosavo kapitalo ir įsipareigojimų iš viso</t>
  </si>
  <si>
    <t>UAB „Molėtų šiluma“</t>
  </si>
  <si>
    <t>UAB Molėtų švara</t>
  </si>
  <si>
    <t>Ar balansas susibalansuoja?</t>
  </si>
  <si>
    <t>UAB Molėtų vanduo</t>
  </si>
  <si>
    <t>UAB „Neringos komunalininkas“</t>
  </si>
  <si>
    <t>Įmonės teisės ir įsipareigojimai, nenurodyti balanse</t>
  </si>
  <si>
    <t>UAB „Neringos energija“</t>
  </si>
  <si>
    <t>UAB „Neringos vanduo“</t>
  </si>
  <si>
    <t>UAB „Pagėgių komunalinis ūkis“</t>
  </si>
  <si>
    <t>Kita informacija</t>
  </si>
  <si>
    <t>UAB „Pakruojo komunalininkas“</t>
  </si>
  <si>
    <t>Nusidėvėjimas ir amortizacija, įskaičiuoti į ataskaitinio laikotarpio pelno (nuostolių) ataskaitą</t>
  </si>
  <si>
    <t>Taip</t>
  </si>
  <si>
    <t>UAB „Pakruojo šiluma“</t>
  </si>
  <si>
    <t>Investicijos į ilgalaikį turtą</t>
  </si>
  <si>
    <t>Ne</t>
  </si>
  <si>
    <t>UAB „Pakruojo vandentiekis“</t>
  </si>
  <si>
    <t>Paskirstytinasis pelnas (nuostoliai) (iš kurio paskiriami dividendai ar pelno įmoka, jei pildoma SĮ)</t>
  </si>
  <si>
    <t>AB „Pakruojo autotransportas“</t>
  </si>
  <si>
    <t>Skirstant ataskaitinio laikotarpio pelną akcininkams paskirti dividendai (savininkui paskirta pelno įmoka, jei pildoma SĮ)</t>
  </si>
  <si>
    <t>UAB „Palangos vandenys“</t>
  </si>
  <si>
    <t>UAB „Palangos komunalinis ūkis“</t>
  </si>
  <si>
    <t>Dotacijos iš savivaldybės biudžeto</t>
  </si>
  <si>
    <t>UAB „Palangos šilumos tinklai“</t>
  </si>
  <si>
    <t xml:space="preserve">     - Iš jų: Sąnaudoms kompensuoti</t>
  </si>
  <si>
    <t>UAB „Palangos Klevas“</t>
  </si>
  <si>
    <t>Gautas finansavimas ES fondų lėšomis</t>
  </si>
  <si>
    <t>SĮ „Šventosios jūrų uosto direkcija“</t>
  </si>
  <si>
    <t>Ar ataskaitiniais metais buvo didintas įstatinis kapitalas?</t>
  </si>
  <si>
    <t>AB „Panevėžio energija“</t>
  </si>
  <si>
    <t>UAB „Aukštaitijos vandenys“</t>
  </si>
  <si>
    <t>AB „Panevėžio specialus autotransportas“</t>
  </si>
  <si>
    <t>UAB „Panevėžio autobusų parkas“</t>
  </si>
  <si>
    <t>Informacija apie darbuotojus</t>
  </si>
  <si>
    <t>AB „Panevėžio butų ūkis“</t>
  </si>
  <si>
    <t>Darbuotojų skaičius laikotarpio pabaigoje</t>
  </si>
  <si>
    <t>UAB „Panevėžio gatvės“</t>
  </si>
  <si>
    <t>Iš jų: administracijos darbuotojų skaičius laikotarpio pabaigoje</t>
  </si>
  <si>
    <t>UAB „Grauduva“</t>
  </si>
  <si>
    <t>Vidutinis metinis darbuotojų skaičius pagal sąrašą per laikotarpį</t>
  </si>
  <si>
    <t>UAB „Panevėžio būstas“</t>
  </si>
  <si>
    <t>Bendros darbo apmokėjimo lėšos</t>
  </si>
  <si>
    <t>UAB Panevėžio regiono atliekų tvarkymo centras</t>
  </si>
  <si>
    <r>
      <rPr>
        <b/>
        <i/>
        <sz val="9"/>
        <color indexed="10"/>
        <rFont val="Calibri"/>
        <family val="2"/>
        <charset val="186"/>
      </rPr>
      <t>Pastaba:</t>
    </r>
    <r>
      <rPr>
        <i/>
        <sz val="9"/>
        <rFont val="Calibri"/>
        <family val="2"/>
      </rPr>
      <t xml:space="preserve"> įskaitant darbuotojo mokamus SODROS mokesčius, tačiau neįskaitant darbdavio mokamų SODROS mokesčių.</t>
    </r>
  </si>
  <si>
    <t>UAB „Pasvalio vandenys“</t>
  </si>
  <si>
    <t>UAB „Pasvalio autobusų parkas“</t>
  </si>
  <si>
    <t>UAB „Pasvalio knygos“</t>
  </si>
  <si>
    <t>Paskirtų valdybos narių skaičius</t>
  </si>
  <si>
    <t>Taip, sudaryta</t>
  </si>
  <si>
    <t>UAB „Pasvalio butų ūkis“</t>
  </si>
  <si>
    <t>Ar įmonėje sudaryta valdyba?</t>
  </si>
  <si>
    <t>Ne, bet įmonės įstatuose toks organas numatytas</t>
  </si>
  <si>
    <t>SĮ „Plungės būstas“</t>
  </si>
  <si>
    <t xml:space="preserve">(Valdybos narių skaičius, numatytas įstatuose ar kitame dokumente) </t>
  </si>
  <si>
    <t>Ne, pagal įmonės įstatus toks organas nesudaromas</t>
  </si>
  <si>
    <t>UAB „Plungės autobusų parkas“</t>
  </si>
  <si>
    <t>Valdybos narių sąrašas ir jų užimamos pareigos</t>
  </si>
  <si>
    <t>Vardas Pavardė</t>
  </si>
  <si>
    <t>Pozicija ir nepriklausomumas</t>
  </si>
  <si>
    <t>Užimamos pareigos (pagrindinėje darbovietėje)</t>
  </si>
  <si>
    <t>UAB „Plungės šilumos tinklai“</t>
  </si>
  <si>
    <t>Valdybos pirmininkas</t>
  </si>
  <si>
    <t>UAB „Plungės vandenys“</t>
  </si>
  <si>
    <t>Valdybos narys</t>
  </si>
  <si>
    <t>AB „Prienų šilumos tinklai“</t>
  </si>
  <si>
    <t>UAB „Prienų vandenys“</t>
  </si>
  <si>
    <t>UAB „Prienų butų ūkis“</t>
  </si>
  <si>
    <t>UAB „Radviliškio autobusų parkas“</t>
  </si>
  <si>
    <t>UAB „Radviliškio šiluma“</t>
  </si>
  <si>
    <t>UAB „Radviliškio vanduo“</t>
  </si>
  <si>
    <t>UAB „Raseinių šilumos tinklai“</t>
  </si>
  <si>
    <t>UAB „Raseinių vandenys“</t>
  </si>
  <si>
    <t>UAB „Raseinių autobusų parkas“</t>
  </si>
  <si>
    <t>UAB „Raseinių komunalinės paslaugos“</t>
  </si>
  <si>
    <t>UAB „Rietavo komunalinis ūkis“</t>
  </si>
  <si>
    <t>UAB „Rokiškio vandenys“</t>
  </si>
  <si>
    <t>UAB „Rokiškio autobusų parkas“</t>
  </si>
  <si>
    <t>Pirmininkas</t>
  </si>
  <si>
    <t>AB „Rokiškio butų ūkis“</t>
  </si>
  <si>
    <t>Pirmininkas (nepriklausomas narys)</t>
  </si>
  <si>
    <t>AB „Rokiškio komunalininkas“</t>
  </si>
  <si>
    <t>Paskirtų stebėtojų tarybos narių skaičius</t>
  </si>
  <si>
    <t>Narys</t>
  </si>
  <si>
    <t>UAB „Skuodo šiluma“</t>
  </si>
  <si>
    <t>Ar įmonėje sudaryta stebėtojų taryba?</t>
  </si>
  <si>
    <t>Nepriklausomas narys</t>
  </si>
  <si>
    <t>UAB „Skuodo vandenys“</t>
  </si>
  <si>
    <t>(Stebėtojų tarybos narių skaičius, numatytas įstatuose ar kitame dokumente)</t>
  </si>
  <si>
    <t>UAB „Skuodo autobusai“</t>
  </si>
  <si>
    <t>Stebėtojų tarybos narių sąrašas ir jų užimamos pareigos</t>
  </si>
  <si>
    <t>UAB „Šakių šilumos tinklai“</t>
  </si>
  <si>
    <t>Stebėtojų tarybos pirmininkas</t>
  </si>
  <si>
    <t>UAB „Šakių vandenys“</t>
  </si>
  <si>
    <t>Stebėtojų tarybos narys</t>
  </si>
  <si>
    <t>UAB „Šakių autobusų parkas“</t>
  </si>
  <si>
    <t>UAB „Šakių laidotuvių namai“</t>
  </si>
  <si>
    <t>UAB „Šalčininkų autobusų parkas“</t>
  </si>
  <si>
    <t>UAB „Eišiškių komunalinis ūkis“</t>
  </si>
  <si>
    <t>UAB „Tvarkyba“</t>
  </si>
  <si>
    <t>UAB „Šalčininkų šilumos tinklai“</t>
  </si>
  <si>
    <t>UAB „Šiaulių vandenys“</t>
  </si>
  <si>
    <t>UAB „Busturas“</t>
  </si>
  <si>
    <t>AB „Šiaulių energija“</t>
  </si>
  <si>
    <t>UAB „Šiaulių gatvių apšvietimas“</t>
  </si>
  <si>
    <t>UAB Pabalių turgus</t>
  </si>
  <si>
    <t>UAB „Saulės dominija“</t>
  </si>
  <si>
    <t>SĮ Šiaulių oro uostas</t>
  </si>
  <si>
    <t>UAB Kuršėnų komunalinis ūkis</t>
  </si>
  <si>
    <t>UAB „Kuršėnų vandenys“</t>
  </si>
  <si>
    <t>Pastabos</t>
  </si>
  <si>
    <t>UAB Kuršėnų autobusų parkas</t>
  </si>
  <si>
    <t>Jei turite pastabų dėl užpildytos informacijos, pateikite jas čia:</t>
  </si>
  <si>
    <t>UAB „Šilalės vandenys“</t>
  </si>
  <si>
    <t>UAB „Šilalės šilumos tinklai“</t>
  </si>
  <si>
    <t>UAB „Šilalės autobusų parkas“</t>
  </si>
  <si>
    <t>UAB „Gedmina“</t>
  </si>
  <si>
    <t>Informacija apie lentelės duomenų tikrumą patvirtinantį asmenį</t>
  </si>
  <si>
    <t>UAB „Šilutės šilumos tinklai“</t>
  </si>
  <si>
    <t>Lentelės duomenų patvirtinimo data</t>
  </si>
  <si>
    <t>UAB „Šilutės vandenys“</t>
  </si>
  <si>
    <t>Atsakingas asmuo (vardas, pavardė, pareigos)</t>
  </si>
  <si>
    <t>UAB „Šilutės autobusų parkas“</t>
  </si>
  <si>
    <t>Atsakingo asmens kontaktiniai duomenys (telefono nr. ir elektroninio pašto adresas)</t>
  </si>
  <si>
    <t>UAB „Širvintų šiluma“</t>
  </si>
  <si>
    <t>UAB „Širvintų vandenys“</t>
  </si>
  <si>
    <t>UAB „Širvintų knygynas“</t>
  </si>
  <si>
    <t>UAB „Širvintos verslui ir laisvalaikiui“</t>
  </si>
  <si>
    <t>UAB „Širvintų autobusų parkas“</t>
  </si>
  <si>
    <t>UAB „Švenčionių švara“</t>
  </si>
  <si>
    <t>UAB „Pabradės komunalinis ūkis“</t>
  </si>
  <si>
    <t>SĮ „Švenčionių planas“</t>
  </si>
  <si>
    <t>UAB Tauragės autobusų parkas</t>
  </si>
  <si>
    <t>UAB Tauragės butų ūkis</t>
  </si>
  <si>
    <t>UAB „Tauragės vandenys“</t>
  </si>
  <si>
    <t>UAB Tauragės šilumos tinklai</t>
  </si>
  <si>
    <t>UAB „Dunokai“</t>
  </si>
  <si>
    <t>UAB Tauragės regiono atliekų tvarkymo centras</t>
  </si>
  <si>
    <t>UAB Telšių autobusų parkas</t>
  </si>
  <si>
    <t>UAB „Telšių vandenys“</t>
  </si>
  <si>
    <t>UAB „Telšių šilumos tinklai“</t>
  </si>
  <si>
    <t>SĮ Telšių butų ūkis</t>
  </si>
  <si>
    <t>UAB Trakų šilumos tinklai</t>
  </si>
  <si>
    <t>UAB „Trakų vandenys“</t>
  </si>
  <si>
    <t>UAB „Trakų paslaugos“</t>
  </si>
  <si>
    <t>UAB „Trakų autobusai“</t>
  </si>
  <si>
    <t>UAB „Ukmergės autobusų parkas“</t>
  </si>
  <si>
    <t>UAB „Ukmergės butų ūkis“</t>
  </si>
  <si>
    <t>UAB „Ukmergės šiluma“</t>
  </si>
  <si>
    <t>UAB „Ukmergės vandenys“</t>
  </si>
  <si>
    <t>UAB „Utenos šilumos tinklai“</t>
  </si>
  <si>
    <t>UAB „Utenos vandenys“</t>
  </si>
  <si>
    <t>UAB „Utenos butų ūkis“</t>
  </si>
  <si>
    <t>UAB „Utenos komunalininkas“</t>
  </si>
  <si>
    <t>UAB „Utenos autobusų parkas“</t>
  </si>
  <si>
    <t>UAB „Utenos regiono atliekų tvarkymo centras“</t>
  </si>
  <si>
    <t>UAB „Varėnos knyga“</t>
  </si>
  <si>
    <t>UAB „Varėnos šiluma“</t>
  </si>
  <si>
    <t>UAB „Varėnos vandenys“</t>
  </si>
  <si>
    <t>UAB „Varėnos autobusų parkas“</t>
  </si>
  <si>
    <t>UAB „Vilkaviškio vandenys“</t>
  </si>
  <si>
    <t>UAB „Vilkaviškio šilumos tinklai“</t>
  </si>
  <si>
    <t>UAB „Vilkaviškio komunalinis ūkis“</t>
  </si>
  <si>
    <t>UAB „Vilkaviškio autobusų stotis“</t>
  </si>
  <si>
    <t>UAB „Kybartų darna“</t>
  </si>
  <si>
    <t>UAB „Vilkaviškio architektūros biuras“</t>
  </si>
  <si>
    <t>AB Vilniaus šilumos tinklai</t>
  </si>
  <si>
    <t>UAB „Vilniaus vandenys“</t>
  </si>
  <si>
    <t>UAB „Vilniaus viešasis transportas“</t>
  </si>
  <si>
    <t>UAB „Grinda“</t>
  </si>
  <si>
    <t>UAB „Vilniaus vystymo kompanija“</t>
  </si>
  <si>
    <t>SĮ „Susisiekimo paslaugos“</t>
  </si>
  <si>
    <t>SĮ „Vilniaus miesto būstas“</t>
  </si>
  <si>
    <t>UAB „Vilniaus apšvietimas“</t>
  </si>
  <si>
    <t>UAB „VAATC“</t>
  </si>
  <si>
    <t>SĮ „Vilniaus planas“</t>
  </si>
  <si>
    <t>SĮ „Vilniaus atliekų sistemos administratorius“</t>
  </si>
  <si>
    <t>UAB „Nemenčinės komunalininkas“</t>
  </si>
  <si>
    <t>UAB „Nemėžio komunalininkas“</t>
  </si>
  <si>
    <t>SĮ Vilniaus rajono autobusų parkas</t>
  </si>
  <si>
    <t>UAB „Visagino būstas“</t>
  </si>
  <si>
    <t>UAB „Visagino energija“</t>
  </si>
  <si>
    <t>AB „Visagino mechanizacija“</t>
  </si>
  <si>
    <t>UAB „Zarasų vandenys“</t>
  </si>
  <si>
    <t>UAB „Zarasų autobusai“</t>
  </si>
  <si>
    <t>UAB „Zarasų būstas“</t>
  </si>
  <si>
    <t>Viešinamos informacijos apie savivaldybių valdomų įmonių veiklą ir rezultatus formos</t>
  </si>
  <si>
    <t>1 priedas</t>
  </si>
  <si>
    <t>Informacija apie savivaldybių valdomų įmonių veiklą ir rezultatus 2015 - 2016 metais</t>
  </si>
  <si>
    <t>Įmonės teisinis statusas</t>
  </si>
  <si>
    <t>Komunalinės paslaugos: kita</t>
  </si>
  <si>
    <t>5 didžiausi akcininkai</t>
  </si>
  <si>
    <t>2015 metai</t>
  </si>
  <si>
    <t>2016 metai</t>
  </si>
  <si>
    <t>-Iš jo: Mažumai tenkanti grynojo pelno dalis (pildoma akcinių bendrovių/uždarųjų akcinių bendrovių, turinčių kontroliuojamų įmonių)</t>
  </si>
  <si>
    <t>Biologinis turtas</t>
  </si>
  <si>
    <t>Atsargos, išankstiniai apmokėjimai ir nebaigtos vykdyti sutartys</t>
  </si>
  <si>
    <t>Mažumai tenkanti nuosavo kapitalo dalis (pildoma tik akcinių bendrovių/uždarųjų akcinių bendrovių, turinčių kontroliuojamų įmonių)</t>
  </si>
  <si>
    <t>Atidėjimai</t>
  </si>
  <si>
    <t>Ilgalaikiai įsipareigojimai</t>
  </si>
  <si>
    <t>Trumpalaikiai įsipareigojimai</t>
  </si>
  <si>
    <t>Iš viso įsipareigojimų</t>
  </si>
  <si>
    <t>Viso disponuojamo nekilnojamojo turto plotas, kv. m.</t>
  </si>
  <si>
    <t xml:space="preserve"> </t>
  </si>
  <si>
    <t>Vidutinis sąlyginis darbuotojų skaičius per laikotarpį</t>
  </si>
  <si>
    <t>Atsakingo asmens parašas (reikalingas tik skenuotoje versijoje)</t>
  </si>
  <si>
    <t>Informacija apie savivaldybių valdomų bendrovių suteiktą paramą</t>
  </si>
  <si>
    <t>Ar bendrovė turi pasitvirtinusi bendrovės paramos valdymo taisykles ar paramos fondo paramos valdymo taisykles?</t>
  </si>
  <si>
    <t>Taip, patvirtintos bendrovės paramos valdymo taisyklės</t>
  </si>
  <si>
    <t>Jeigu paramos valdymo taisyklės patvirtintos, nurodykite jų patvirtinimo datą</t>
  </si>
  <si>
    <t>Taip, patvirtintos paramos fondo paramos valdymo taisyklės</t>
  </si>
  <si>
    <t>Ne, paramos valdymo taisyklės nepatvirtintos (nors parama teikiama ar planuojama ją teikti)</t>
  </si>
  <si>
    <t>Ne, parama nebuvo teikiama ir (ar) neplanuojama jos teikti</t>
  </si>
  <si>
    <t>Pateikite tikslią internetinės svetainės nuorodą, kurioje skelbiama informaciją apie suteiktą paramą</t>
  </si>
  <si>
    <t>Eil. Nr.</t>
  </si>
  <si>
    <t>Paramos gavėjas</t>
  </si>
  <si>
    <t>Paramos panaudojimo paskirtis</t>
  </si>
  <si>
    <t>Suteikta parama (tūkst. eurų)</t>
  </si>
  <si>
    <t>Jeigu turite pastabų dėl užpildytos informacijos, pateikite jas čia:</t>
  </si>
  <si>
    <t>Turtines ir neturtines teisės ir pareigas įmonėje / bendrovėje įgyvendinanti institucija (arba didžiausią akcijų dalį valdanti institucija)</t>
  </si>
  <si>
    <t>Informacija apie suteiktą paramą praėjusiu ataskaitiniu laikotarpiu 2019 metais</t>
  </si>
  <si>
    <t>Informacija apie suteiktą paramą ataskaitiniu laikotarpiu 2020 metais</t>
  </si>
  <si>
    <t>INFORMACIJĄ PILDO TIK BENDROVĖS IR UŽDAROSIOS AKCINĖS BENDROVĖS</t>
  </si>
  <si>
    <t>INFORMACIJA APIE SUTEIKTĄ PARAMĄ PATEIKIAMA TŪKSTANČIAIS EURŲ, VIENO SKAIČIAUS PO KABLELIO TIKSLUMU</t>
  </si>
  <si>
    <t>Ataskaitinis laikotarpis                                                                                                                                              2020-12-31</t>
  </si>
  <si>
    <t>Ar praėjusiu ataskaitiniu laikotarpiu 2019 metais bent vienam subjektui bendrovė suteikė paramą?</t>
  </si>
  <si>
    <t>Ar ataskaitiniu laikotarpiu 2020 metais bent vienam subjektui bendrovė suteikė paramą?</t>
  </si>
  <si>
    <t>Ar bendrovės interneto svetainėje skelbiama informacija apie praėjusiu ataskaitiniu laikotarpiu 2019 metais bendrovės suteiktą paramą?</t>
  </si>
  <si>
    <t>Ar bendrovės interneto svetainėje skelbiama informacija apie ataskaitiniu laikotarpiu 2020 metais bendrovės suteiktą paramą?</t>
  </si>
  <si>
    <r>
      <rPr>
        <b/>
        <i/>
        <sz val="9"/>
        <color theme="1"/>
        <rFont val="Calibri"/>
        <family val="2"/>
        <charset val="186"/>
        <scheme val="minor"/>
      </rPr>
      <t xml:space="preserve">      Pastaba</t>
    </r>
    <r>
      <rPr>
        <b/>
        <sz val="9"/>
        <color theme="1"/>
        <rFont val="Calibri"/>
        <family val="2"/>
        <charset val="186"/>
        <scheme val="minor"/>
      </rPr>
      <t>:</t>
    </r>
    <r>
      <rPr>
        <sz val="9"/>
        <color theme="1"/>
        <rFont val="Calibri"/>
        <family val="2"/>
        <charset val="186"/>
        <scheme val="minor"/>
      </rPr>
      <t xml:space="preserve"> jeigu įmonė paramos praėjusiu ataskaitiniu laikotarpiu 2019 metais neteikė, žemiau esanti informacija nepildoma.</t>
    </r>
  </si>
  <si>
    <r>
      <t xml:space="preserve">     </t>
    </r>
    <r>
      <rPr>
        <i/>
        <sz val="9"/>
        <color theme="1"/>
        <rFont val="Calibri"/>
        <family val="2"/>
        <charset val="186"/>
        <scheme val="minor"/>
      </rPr>
      <t xml:space="preserve"> </t>
    </r>
    <r>
      <rPr>
        <b/>
        <i/>
        <sz val="9"/>
        <color theme="1"/>
        <rFont val="Calibri"/>
        <family val="2"/>
        <charset val="186"/>
        <scheme val="minor"/>
      </rPr>
      <t>Pastaba</t>
    </r>
    <r>
      <rPr>
        <b/>
        <sz val="9"/>
        <color theme="1"/>
        <rFont val="Calibri"/>
        <family val="2"/>
        <charset val="186"/>
        <scheme val="minor"/>
      </rPr>
      <t>:</t>
    </r>
    <r>
      <rPr>
        <sz val="9"/>
        <color theme="1"/>
        <rFont val="Calibri"/>
        <family val="2"/>
        <charset val="186"/>
        <scheme val="minor"/>
      </rPr>
      <t xml:space="preserve"> jeigu įmonė paramos ataskaitiniu laikotarpiu 2020 metais neteikė, žemiau esanti informacija nepildoma.</t>
    </r>
  </si>
  <si>
    <t xml:space="preserve">Atsakingo asmens parašas (reikalingas tik skenuotoje versijoje) arba elektroninis parašas </t>
  </si>
  <si>
    <t xml:space="preserve"> Trumpalaikės finansinės skolos</t>
  </si>
  <si>
    <t>Pateikite tikslią internetinės svetainės nuorodą į Jūsų įmonei patvirtintą lūkesčių raštą</t>
  </si>
  <si>
    <t xml:space="preserve">UAB „Petrašiūnų katilinė“ </t>
  </si>
  <si>
    <t>UAB „GO Energy LT“</t>
  </si>
  <si>
    <t>Viešinamos informacijos apie savivaldybių valdomų įmonių dukterinių bendrovių veiklą ir rezultatus forma</t>
  </si>
  <si>
    <t>UAB „Klaipėdos transportas“</t>
  </si>
  <si>
    <t>Patronuojančioji įmonė</t>
  </si>
  <si>
    <t xml:space="preserve">LENTELĖSE DUOMENYS PATEIKIAMI TŪKSTANČIAIS EURŲ (JEI NENURODYTA KITAIP), VIENO SKAIČIAUS PO KABLELIO TIKSLUMU </t>
  </si>
  <si>
    <t>Per vienus metus gautinos sumos</t>
  </si>
  <si>
    <t>Trumpalaikės investicijos</t>
  </si>
  <si>
    <t>Įstatinis kapitalas</t>
  </si>
  <si>
    <r>
      <t xml:space="preserve">Paskirstytinasis pelnas (nuostoliai) </t>
    </r>
    <r>
      <rPr>
        <i/>
        <sz val="9"/>
        <rFont val="Calibri"/>
        <family val="2"/>
        <scheme val="minor"/>
      </rPr>
      <t>(iš kurio paskiriami dividendai)</t>
    </r>
  </si>
  <si>
    <t>Skirstant ataskaitinio laikotarpio pelną akcininkams paskirti dividendai</t>
  </si>
  <si>
    <t>Viešinamos informacijos apie savivaldybių valdomų įmonių ir jų dukterinių bendrovių veiklą ir rezultatus formos</t>
  </si>
  <si>
    <r>
      <t xml:space="preserve">Pastaba: </t>
    </r>
    <r>
      <rPr>
        <sz val="9"/>
        <color theme="1"/>
        <rFont val="Calibri"/>
        <family val="2"/>
        <charset val="186"/>
        <scheme val="minor"/>
      </rPr>
      <t>lentelė pildoma, jei praėjusiu ataskaitiniu laikotarpiu 2019 metais bent vienam subjektui buvo suteikta parama.</t>
    </r>
  </si>
  <si>
    <r>
      <rPr>
        <b/>
        <i/>
        <sz val="9"/>
        <color theme="1"/>
        <rFont val="Calibri"/>
        <family val="2"/>
        <charset val="186"/>
        <scheme val="minor"/>
      </rPr>
      <t xml:space="preserve">Pastaba: </t>
    </r>
    <r>
      <rPr>
        <sz val="9"/>
        <color theme="1"/>
        <rFont val="Calibri"/>
        <family val="2"/>
        <charset val="186"/>
        <scheme val="minor"/>
      </rPr>
      <t>lentelė pildoma, jei ataskaitiniu laikotarpiu 2020 metais bent vienam subjektui buvo suteikta parama.</t>
    </r>
  </si>
  <si>
    <t>Ataskaitinis laikotarpis                           2020 metai</t>
  </si>
  <si>
    <t>2 priedas</t>
  </si>
  <si>
    <t>PATVIRTINTA
VšĮ Valdymo koordinavimo centro 
direktoriaus 2021 m. balandžio 1 d.
įsakymu Nr. IV-6</t>
  </si>
  <si>
    <t>Rimantas Markauskas</t>
  </si>
  <si>
    <t>Juozas Žemaitis</t>
  </si>
  <si>
    <t>Vilniaus miesto savivaldybė</t>
  </si>
  <si>
    <t>http://www.vvtr.lt/lukesciu-deklaracija/</t>
  </si>
  <si>
    <t>Danuta Narbut</t>
  </si>
  <si>
    <t>Gytis Bendorius</t>
  </si>
  <si>
    <t>Vaidotas Meškauskas</t>
  </si>
  <si>
    <t>Laura Augytė-Kamarauskienė</t>
  </si>
  <si>
    <t>Jonas Bagdonavičius</t>
  </si>
  <si>
    <t>Valdas Puzeras</t>
  </si>
  <si>
    <t>Vilniaus miesto savivadybės administracijos direktoriaus pavaduotoja</t>
  </si>
  <si>
    <t>SĮ "Susisiekimo paslaugos" direktoriaus pavaduotojas</t>
  </si>
  <si>
    <t>Pensija</t>
  </si>
  <si>
    <t>UAB "MediFocus" direktorius ir verslo konsultantas, UAB "Optometrijos centras" direktoriaus pavaduotojas medicinai</t>
  </si>
  <si>
    <t>Advokatė, Advokatų kontora Glimstedt Bernotas ir partneriai</t>
  </si>
  <si>
    <t>UAB "Retail IQ" direktorius</t>
  </si>
  <si>
    <t>Ona Regina Vaskelienė, vyresnioji projektų vadovė</t>
  </si>
  <si>
    <t xml:space="preserve">(8 5) 239 4715, regina.vaskeliene@vilniausvt.lt </t>
  </si>
  <si>
    <t>Ona Regina Vaskelienė, vyresnioji projektų  vadovė</t>
  </si>
  <si>
    <t>(8 5) 239 4715, regina.vaskeliene@vilniausvt.lt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</si>
</sst>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4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color indexed="10"/>
      <name val="Calibri"/>
      <family val="2"/>
      <charset val="186"/>
    </font>
    <font>
      <i/>
      <sz val="9"/>
      <name val="Calibri"/>
      <family val="2"/>
    </font>
    <font>
      <sz val="9"/>
      <name val="Calibri"/>
      <family val="2"/>
      <charset val="186"/>
      <scheme val="minor"/>
    </font>
    <font>
      <b/>
      <sz val="9"/>
      <color rgb="FFFF0000"/>
      <name val="Calibri"/>
      <family val="2"/>
      <scheme val="minor"/>
    </font>
    <font>
      <i/>
      <sz val="9"/>
      <name val="Calibri"/>
      <family val="2"/>
      <charset val="186"/>
      <scheme val="minor"/>
    </font>
    <font>
      <b/>
      <sz val="9"/>
      <color theme="1"/>
      <name val="Calibri"/>
      <family val="2"/>
      <scheme val="minor"/>
    </font>
    <font>
      <b/>
      <u/>
      <sz val="9"/>
      <name val="Calibri"/>
      <family val="2"/>
      <charset val="186"/>
    </font>
    <font>
      <b/>
      <sz val="9"/>
      <name val="Calibri"/>
      <family val="2"/>
    </font>
    <font>
      <b/>
      <sz val="14"/>
      <name val="Calibri"/>
      <family val="2"/>
      <scheme val="minor"/>
    </font>
    <font>
      <sz val="9"/>
      <color indexed="81"/>
      <name val="Tahoma"/>
      <family val="2"/>
    </font>
    <font>
      <sz val="9"/>
      <color indexed="81"/>
      <name val="Tahoma"/>
      <family val="2"/>
      <charset val="186"/>
    </font>
    <font>
      <b/>
      <i/>
      <sz val="9"/>
      <color indexed="81"/>
      <name val="Tahoma"/>
      <family val="2"/>
      <charset val="186"/>
    </font>
    <font>
      <sz val="8"/>
      <name val="Arial"/>
      <family val="2"/>
    </font>
    <font>
      <sz val="9"/>
      <color theme="1"/>
      <name val="Calibri"/>
      <family val="2"/>
      <charset val="186"/>
      <scheme val="minor"/>
    </font>
    <font>
      <b/>
      <sz val="9"/>
      <color theme="0"/>
      <name val="Calibri"/>
      <family val="2"/>
      <charset val="186"/>
      <scheme val="minor"/>
    </font>
    <font>
      <b/>
      <i/>
      <sz val="9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9"/>
      <color rgb="FFFF0000"/>
      <name val="Calibri"/>
      <family val="2"/>
      <charset val="186"/>
      <scheme val="minor"/>
    </font>
    <font>
      <b/>
      <sz val="9"/>
      <color rgb="FFFF0000"/>
      <name val="Calibri"/>
      <family val="2"/>
      <charset val="186"/>
      <scheme val="minor"/>
    </font>
    <font>
      <u/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b/>
      <sz val="9"/>
      <color indexed="81"/>
      <name val="Tahoma"/>
      <family val="2"/>
    </font>
    <font>
      <b/>
      <sz val="9"/>
      <name val="Calibri"/>
      <family val="2"/>
      <charset val="186"/>
      <scheme val="minor"/>
    </font>
    <font>
      <sz val="10"/>
      <color rgb="FF000000"/>
      <name val="Segoe UI"/>
      <family val="2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Calibri"/>
      <family val="2"/>
      <charset val="186"/>
      <scheme val="minor"/>
    </font>
    <font>
      <b/>
      <sz val="12"/>
      <name val="Calibri"/>
      <family val="2"/>
      <scheme val="minor"/>
    </font>
    <font>
      <sz val="8"/>
      <color theme="1"/>
      <name val="Segoe UI"/>
      <family val="2"/>
      <charset val="186"/>
    </font>
    <font>
      <sz val="8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8"/>
      <name val="Segoe UI"/>
      <family val="2"/>
      <charset val="186"/>
    </font>
    <font>
      <i/>
      <sz val="9"/>
      <color rgb="FFFF0000"/>
      <name val="Calibri"/>
      <family val="2"/>
      <scheme val="minor"/>
    </font>
    <font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EAF0F6"/>
        <bgColor indexed="64"/>
      </patternFill>
    </fill>
  </fills>
  <borders count="1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808080"/>
      </bottom>
      <diagonal/>
    </border>
    <border>
      <left/>
      <right style="medium">
        <color rgb="FF808080"/>
      </right>
      <top/>
      <bottom/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rgb="FFFFFFFF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0" tint="-0.34998626667073579"/>
      </bottom>
      <diagonal/>
    </border>
    <border>
      <left style="thin">
        <color rgb="FFFFFFFF"/>
      </left>
      <right style="thin">
        <color theme="0"/>
      </right>
      <top/>
      <bottom/>
      <diagonal/>
    </border>
    <border>
      <left style="thin">
        <color rgb="FFFFFFFF"/>
      </left>
      <right style="thin">
        <color theme="0"/>
      </right>
      <top style="medium">
        <color rgb="FF808080"/>
      </top>
      <bottom/>
      <diagonal/>
    </border>
    <border>
      <left style="thin">
        <color theme="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rgb="FFFFFFFF"/>
      </top>
      <bottom style="thin">
        <color rgb="FFFFFFFF"/>
      </bottom>
      <diagonal/>
    </border>
    <border>
      <left/>
      <right style="thin">
        <color theme="0"/>
      </right>
      <top style="medium">
        <color rgb="FF808080"/>
      </top>
      <bottom/>
      <diagonal/>
    </border>
    <border>
      <left style="thin">
        <color theme="0"/>
      </left>
      <right style="thin">
        <color rgb="FFFFFFFF"/>
      </right>
      <top/>
      <bottom/>
      <diagonal/>
    </border>
    <border>
      <left/>
      <right style="medium">
        <color theme="0"/>
      </right>
      <top style="medium">
        <color rgb="FF808080"/>
      </top>
      <bottom style="thin">
        <color rgb="FFFFFFFF"/>
      </bottom>
      <diagonal/>
    </border>
    <border>
      <left/>
      <right style="medium">
        <color theme="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theme="0"/>
      </left>
      <right/>
      <top style="medium">
        <color rgb="FF808080"/>
      </top>
      <bottom style="thin">
        <color rgb="FFFFFFFF"/>
      </bottom>
      <diagonal/>
    </border>
    <border>
      <left style="thin">
        <color theme="0"/>
      </left>
      <right/>
      <top style="thin">
        <color rgb="FFFFFFFF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theme="0"/>
      </left>
      <right/>
      <top style="medium">
        <color rgb="FF808080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/>
      <right style="medium">
        <color rgb="FF0070C0"/>
      </right>
      <top/>
      <bottom style="thin">
        <color rgb="FFFFFFFF"/>
      </bottom>
      <diagonal/>
    </border>
    <border>
      <left/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/>
      <right style="medium">
        <color rgb="FF0070C0"/>
      </right>
      <top style="thin">
        <color rgb="FFFFFFFF"/>
      </top>
      <bottom/>
      <diagonal/>
    </border>
    <border>
      <left style="thin">
        <color rgb="FFFFFFFF"/>
      </left>
      <right style="medium">
        <color rgb="FF0070C0"/>
      </right>
      <top/>
      <bottom style="thin">
        <color rgb="FFFFFFFF"/>
      </bottom>
      <diagonal/>
    </border>
    <border>
      <left style="thin">
        <color rgb="FFFFFFFF"/>
      </left>
      <right style="medium">
        <color rgb="FF0070C0"/>
      </right>
      <top/>
      <bottom/>
      <diagonal/>
    </border>
    <border>
      <left/>
      <right style="medium">
        <color rgb="FF0070C0"/>
      </right>
      <top/>
      <bottom style="thin">
        <color theme="0"/>
      </bottom>
      <diagonal/>
    </border>
    <border>
      <left style="medium">
        <color rgb="FF0070C0"/>
      </left>
      <right/>
      <top/>
      <bottom style="medium">
        <color rgb="FF808080"/>
      </bottom>
      <diagonal/>
    </border>
    <border>
      <left/>
      <right style="medium">
        <color rgb="FF0070C0"/>
      </right>
      <top/>
      <bottom style="medium">
        <color rgb="FF808080"/>
      </bottom>
      <diagonal/>
    </border>
    <border>
      <left style="thin">
        <color theme="0"/>
      </left>
      <right style="medium">
        <color rgb="FF0070C0"/>
      </right>
      <top style="medium">
        <color rgb="FF808080"/>
      </top>
      <bottom style="thin">
        <color rgb="FFFFFFFF"/>
      </bottom>
      <diagonal/>
    </border>
    <border>
      <left style="thin">
        <color theme="0"/>
      </left>
      <right style="medium">
        <color rgb="FF0070C0"/>
      </right>
      <top style="thin">
        <color rgb="FFFFFFFF"/>
      </top>
      <bottom/>
      <diagonal/>
    </border>
    <border>
      <left style="thin">
        <color theme="0"/>
      </left>
      <right style="medium">
        <color rgb="FF0070C0"/>
      </right>
      <top/>
      <bottom style="thin">
        <color theme="0"/>
      </bottom>
      <diagonal/>
    </border>
    <border>
      <left style="thin">
        <color theme="0"/>
      </left>
      <right style="medium">
        <color rgb="FF0070C0"/>
      </right>
      <top style="thin">
        <color theme="0"/>
      </top>
      <bottom/>
      <diagonal/>
    </border>
    <border>
      <left style="thin">
        <color theme="0"/>
      </left>
      <right style="medium">
        <color rgb="FF0070C0"/>
      </right>
      <top/>
      <bottom/>
      <diagonal/>
    </border>
    <border>
      <left style="thin">
        <color theme="0"/>
      </left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/>
      <right style="medium">
        <color rgb="FF0070C0"/>
      </right>
      <top style="medium">
        <color rgb="FF808080"/>
      </top>
      <bottom style="thin">
        <color rgb="FFFFFFFF"/>
      </bottom>
      <diagonal/>
    </border>
    <border>
      <left style="medium">
        <color rgb="FF0070C0"/>
      </left>
      <right/>
      <top/>
      <bottom style="medium">
        <color theme="0" tint="-0.34998626667073579"/>
      </bottom>
      <diagonal/>
    </border>
    <border>
      <left style="medium">
        <color theme="0"/>
      </left>
      <right style="medium">
        <color rgb="FF0070C0"/>
      </right>
      <top style="thin">
        <color rgb="FFFFFFFF"/>
      </top>
      <bottom/>
      <diagonal/>
    </border>
    <border>
      <left/>
      <right style="medium">
        <color rgb="FF0070C0"/>
      </right>
      <top style="medium">
        <color theme="0" tint="-0.34998626667073579"/>
      </top>
      <bottom/>
      <diagonal/>
    </border>
    <border>
      <left style="thin">
        <color theme="0"/>
      </left>
      <right style="medium">
        <color rgb="FF0070C0"/>
      </right>
      <top/>
      <bottom style="thin">
        <color rgb="FFFFFFFF"/>
      </bottom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thin">
        <color theme="0"/>
      </left>
      <right/>
      <top style="medium">
        <color rgb="FF0070C0"/>
      </top>
      <bottom/>
      <diagonal/>
    </border>
    <border>
      <left/>
      <right style="thin">
        <color theme="0"/>
      </right>
      <top style="medium">
        <color rgb="FF0070C0"/>
      </top>
      <bottom/>
      <diagonal/>
    </border>
    <border>
      <left style="thin">
        <color theme="0"/>
      </left>
      <right style="thin">
        <color theme="0"/>
      </right>
      <top style="medium">
        <color rgb="FF0070C0"/>
      </top>
      <bottom/>
      <diagonal/>
    </border>
    <border>
      <left style="medium">
        <color theme="0"/>
      </left>
      <right style="medium">
        <color rgb="FF0070C0"/>
      </right>
      <top/>
      <bottom/>
      <diagonal/>
    </border>
    <border>
      <left style="thin">
        <color indexed="64"/>
      </left>
      <right style="medium">
        <color rgb="FF0070C0"/>
      </right>
      <top/>
      <bottom/>
      <diagonal/>
    </border>
    <border>
      <left style="thin">
        <color theme="0"/>
      </left>
      <right/>
      <top/>
      <bottom style="medium">
        <color rgb="FF0070C0"/>
      </bottom>
      <diagonal/>
    </border>
    <border>
      <left/>
      <right style="medium">
        <color theme="0"/>
      </right>
      <top/>
      <bottom style="medium">
        <color rgb="FF0070C0"/>
      </bottom>
      <diagonal/>
    </border>
    <border>
      <left style="medium">
        <color theme="0"/>
      </left>
      <right style="medium">
        <color theme="0"/>
      </right>
      <top/>
      <bottom style="medium">
        <color rgb="FF0070C0"/>
      </bottom>
      <diagonal/>
    </border>
    <border>
      <left style="thin">
        <color theme="0"/>
      </left>
      <right style="medium">
        <color rgb="FF0070C0"/>
      </right>
      <top style="medium">
        <color rgb="FF0070C0"/>
      </top>
      <bottom/>
      <diagonal/>
    </border>
    <border>
      <left/>
      <right style="medium">
        <color rgb="FF0070C0"/>
      </right>
      <top/>
      <bottom style="medium">
        <color theme="0" tint="-0.34998626667073579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medium">
        <color rgb="FF0070C0"/>
      </right>
      <top style="thin">
        <color theme="0"/>
      </top>
      <bottom style="thin">
        <color rgb="FFFFFFFF"/>
      </bottom>
      <diagonal/>
    </border>
    <border>
      <left style="thin">
        <color rgb="FFFFFFFF"/>
      </left>
      <right style="medium">
        <color rgb="FF0070C0"/>
      </right>
      <top style="thin">
        <color rgb="FFFFFFFF"/>
      </top>
      <bottom style="thin">
        <color theme="0"/>
      </bottom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 style="medium">
        <color theme="0"/>
      </right>
      <top/>
      <bottom/>
      <diagonal/>
    </border>
    <border>
      <left style="medium">
        <color theme="0" tint="-0.34998626667073579"/>
      </left>
      <right style="thin">
        <color indexed="64"/>
      </right>
      <top/>
      <bottom/>
      <diagonal/>
    </border>
    <border>
      <left style="thin">
        <color rgb="FFFFFFFF"/>
      </left>
      <right style="medium">
        <color rgb="FF0070C0"/>
      </right>
      <top style="thin">
        <color rgb="FFFFFFFF"/>
      </top>
      <bottom/>
      <diagonal/>
    </border>
    <border>
      <left style="thin">
        <color rgb="FFFFFFFF"/>
      </left>
      <right style="medium">
        <color rgb="FF0070C0"/>
      </right>
      <top/>
      <bottom style="thin">
        <color theme="0"/>
      </bottom>
      <diagonal/>
    </border>
    <border>
      <left style="medium">
        <color rgb="FF0070C0"/>
      </left>
      <right/>
      <top/>
      <bottom style="thin">
        <color theme="0"/>
      </bottom>
      <diagonal/>
    </border>
    <border>
      <left style="medium">
        <color rgb="FF0070C0"/>
      </left>
      <right/>
      <top style="thin">
        <color theme="0"/>
      </top>
      <bottom/>
      <diagonal/>
    </border>
    <border>
      <left/>
      <right style="medium">
        <color rgb="FF0070C0"/>
      </right>
      <top style="thin">
        <color theme="0"/>
      </top>
      <bottom/>
      <diagonal/>
    </border>
    <border>
      <left style="medium">
        <color rgb="FF0070C0"/>
      </left>
      <right/>
      <top style="thin">
        <color theme="4"/>
      </top>
      <bottom style="medium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medium">
        <color rgb="FF808080"/>
      </top>
      <bottom style="thin">
        <color rgb="FFFFFFFF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6" fillId="0" borderId="0"/>
  </cellStyleXfs>
  <cellXfs count="585">
    <xf numFmtId="0" fontId="0" fillId="0" borderId="0" xfId="0"/>
    <xf numFmtId="164" fontId="2" fillId="4" borderId="9" xfId="0" applyNumberFormat="1" applyFont="1" applyFill="1" applyBorder="1" applyAlignment="1" applyProtection="1">
      <alignment vertical="center"/>
      <protection locked="0"/>
    </xf>
    <xf numFmtId="164" fontId="2" fillId="4" borderId="8" xfId="0" applyNumberFormat="1" applyFont="1" applyFill="1" applyBorder="1" applyAlignment="1" applyProtection="1">
      <alignment vertical="center"/>
      <protection locked="0"/>
    </xf>
    <xf numFmtId="164" fontId="2" fillId="4" borderId="10" xfId="0" applyNumberFormat="1" applyFont="1" applyFill="1" applyBorder="1" applyAlignment="1" applyProtection="1">
      <alignment vertical="center"/>
      <protection locked="0"/>
    </xf>
    <xf numFmtId="164" fontId="2" fillId="4" borderId="7" xfId="0" applyNumberFormat="1" applyFont="1" applyFill="1" applyBorder="1" applyAlignment="1" applyProtection="1">
      <alignment vertical="center"/>
      <protection locked="0"/>
    </xf>
    <xf numFmtId="164" fontId="2" fillId="4" borderId="0" xfId="0" applyNumberFormat="1" applyFont="1" applyFill="1" applyAlignment="1" applyProtection="1">
      <alignment vertical="center"/>
      <protection locked="0"/>
    </xf>
    <xf numFmtId="164" fontId="2" fillId="4" borderId="11" xfId="0" applyNumberFormat="1" applyFont="1" applyFill="1" applyBorder="1" applyAlignment="1" applyProtection="1">
      <alignment vertical="center"/>
      <protection locked="0"/>
    </xf>
    <xf numFmtId="164" fontId="4" fillId="4" borderId="11" xfId="0" applyNumberFormat="1" applyFont="1" applyFill="1" applyBorder="1" applyAlignment="1" applyProtection="1">
      <alignment vertical="center"/>
      <protection locked="0"/>
    </xf>
    <xf numFmtId="0" fontId="22" fillId="0" borderId="14" xfId="0" applyFont="1" applyBorder="1" applyAlignment="1" applyProtection="1">
      <alignment wrapText="1"/>
      <protection locked="0"/>
    </xf>
    <xf numFmtId="0" fontId="22" fillId="0" borderId="15" xfId="0" applyFont="1" applyBorder="1" applyAlignment="1" applyProtection="1">
      <alignment wrapText="1"/>
      <protection locked="0"/>
    </xf>
    <xf numFmtId="3" fontId="2" fillId="4" borderId="32" xfId="0" applyNumberFormat="1" applyFont="1" applyFill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</xf>
    <xf numFmtId="164" fontId="2" fillId="4" borderId="0" xfId="0" applyNumberFormat="1" applyFont="1" applyFill="1" applyBorder="1" applyAlignment="1" applyProtection="1">
      <alignment vertical="center"/>
      <protection locked="0"/>
    </xf>
    <xf numFmtId="164" fontId="2" fillId="4" borderId="5" xfId="0" applyNumberFormat="1" applyFont="1" applyFill="1" applyBorder="1" applyAlignment="1" applyProtection="1">
      <alignment vertical="center"/>
      <protection locked="0"/>
    </xf>
    <xf numFmtId="3" fontId="2" fillId="4" borderId="6" xfId="0" applyNumberFormat="1" applyFont="1" applyFill="1" applyBorder="1" applyAlignment="1" applyProtection="1">
      <alignment vertical="center"/>
      <protection locked="0"/>
    </xf>
    <xf numFmtId="164" fontId="2" fillId="4" borderId="16" xfId="0" applyNumberFormat="1" applyFont="1" applyFill="1" applyBorder="1" applyAlignment="1" applyProtection="1">
      <alignment vertical="center"/>
      <protection locked="0"/>
    </xf>
    <xf numFmtId="0" fontId="0" fillId="3" borderId="0" xfId="0" applyFill="1" applyProtection="1"/>
    <xf numFmtId="0" fontId="22" fillId="7" borderId="0" xfId="0" applyFont="1" applyFill="1" applyBorder="1" applyProtection="1"/>
    <xf numFmtId="0" fontId="0" fillId="7" borderId="0" xfId="0" applyFill="1" applyBorder="1" applyProtection="1"/>
    <xf numFmtId="0" fontId="22" fillId="7" borderId="18" xfId="0" applyFont="1" applyFill="1" applyBorder="1" applyProtection="1"/>
    <xf numFmtId="0" fontId="0" fillId="7" borderId="19" xfId="0" applyFill="1" applyBorder="1" applyProtection="1"/>
    <xf numFmtId="0" fontId="22" fillId="7" borderId="0" xfId="0" applyFont="1" applyFill="1" applyBorder="1" applyAlignment="1" applyProtection="1">
      <alignment wrapText="1"/>
    </xf>
    <xf numFmtId="0" fontId="23" fillId="7" borderId="18" xfId="0" applyFont="1" applyFill="1" applyBorder="1" applyAlignment="1" applyProtection="1">
      <alignment horizontal="center"/>
    </xf>
    <xf numFmtId="0" fontId="23" fillId="7" borderId="0" xfId="0" applyFont="1" applyFill="1" applyBorder="1" applyAlignment="1" applyProtection="1">
      <alignment horizontal="center"/>
    </xf>
    <xf numFmtId="0" fontId="22" fillId="0" borderId="14" xfId="0" applyFont="1" applyBorder="1" applyAlignment="1" applyProtection="1">
      <alignment wrapText="1"/>
    </xf>
    <xf numFmtId="0" fontId="22" fillId="7" borderId="12" xfId="0" applyFont="1" applyFill="1" applyBorder="1" applyProtection="1"/>
    <xf numFmtId="0" fontId="22" fillId="0" borderId="23" xfId="0" applyFont="1" applyBorder="1" applyAlignment="1" applyProtection="1">
      <alignment wrapText="1"/>
    </xf>
    <xf numFmtId="164" fontId="2" fillId="4" borderId="42" xfId="0" applyNumberFormat="1" applyFont="1" applyFill="1" applyBorder="1" applyAlignment="1" applyProtection="1">
      <alignment vertical="center"/>
      <protection locked="0"/>
    </xf>
    <xf numFmtId="164" fontId="2" fillId="4" borderId="44" xfId="0" applyNumberFormat="1" applyFont="1" applyFill="1" applyBorder="1" applyAlignment="1" applyProtection="1">
      <alignment vertical="center"/>
      <protection locked="0"/>
    </xf>
    <xf numFmtId="0" fontId="2" fillId="2" borderId="0" xfId="0" applyFont="1" applyFill="1" applyProtection="1"/>
    <xf numFmtId="0" fontId="4" fillId="0" borderId="0" xfId="0" applyFont="1" applyAlignment="1" applyProtection="1">
      <alignment wrapText="1"/>
    </xf>
    <xf numFmtId="0" fontId="3" fillId="0" borderId="0" xfId="0" applyFont="1" applyProtection="1"/>
    <xf numFmtId="0" fontId="2" fillId="4" borderId="5" xfId="0" quotePrefix="1" applyFont="1" applyFill="1" applyBorder="1" applyAlignment="1" applyProtection="1">
      <alignment horizontal="right" vertical="center"/>
    </xf>
    <xf numFmtId="0" fontId="2" fillId="0" borderId="0" xfId="0" applyFont="1" applyFill="1" applyProtection="1"/>
    <xf numFmtId="0" fontId="6" fillId="0" borderId="0" xfId="0" applyFont="1" applyAlignment="1" applyProtection="1">
      <alignment horizontal="left" vertical="center"/>
    </xf>
    <xf numFmtId="0" fontId="5" fillId="2" borderId="0" xfId="0" applyFont="1" applyFill="1" applyProtection="1"/>
    <xf numFmtId="0" fontId="7" fillId="5" borderId="2" xfId="0" applyFont="1" applyFill="1" applyBorder="1" applyAlignment="1" applyProtection="1">
      <alignment horizontal="center" wrapText="1"/>
    </xf>
    <xf numFmtId="0" fontId="2" fillId="0" borderId="41" xfId="0" applyFont="1" applyBorder="1" applyProtection="1"/>
    <xf numFmtId="0" fontId="2" fillId="0" borderId="40" xfId="0" applyFont="1" applyBorder="1" applyProtection="1"/>
    <xf numFmtId="0" fontId="4" fillId="2" borderId="0" xfId="0" applyFont="1" applyFill="1" applyProtection="1"/>
    <xf numFmtId="164" fontId="4" fillId="0" borderId="10" xfId="0" applyNumberFormat="1" applyFont="1" applyBorder="1" applyAlignment="1" applyProtection="1">
      <alignment vertical="center"/>
    </xf>
    <xf numFmtId="0" fontId="2" fillId="0" borderId="0" xfId="0" applyFont="1" applyProtection="1"/>
    <xf numFmtId="0" fontId="11" fillId="0" borderId="0" xfId="0" applyFont="1" applyProtection="1"/>
    <xf numFmtId="0" fontId="21" fillId="0" borderId="0" xfId="0" applyFont="1" applyProtection="1"/>
    <xf numFmtId="164" fontId="2" fillId="0" borderId="10" xfId="0" applyNumberFormat="1" applyFont="1" applyBorder="1" applyAlignment="1" applyProtection="1">
      <alignment vertical="center"/>
    </xf>
    <xf numFmtId="14" fontId="7" fillId="5" borderId="2" xfId="0" applyNumberFormat="1" applyFont="1" applyFill="1" applyBorder="1" applyAlignment="1" applyProtection="1">
      <alignment horizontal="center" wrapText="1"/>
    </xf>
    <xf numFmtId="164" fontId="4" fillId="0" borderId="0" xfId="0" applyNumberFormat="1" applyFont="1" applyAlignment="1" applyProtection="1">
      <alignment vertical="center"/>
    </xf>
    <xf numFmtId="164" fontId="2" fillId="0" borderId="0" xfId="0" applyNumberFormat="1" applyFont="1" applyAlignment="1" applyProtection="1">
      <alignment vertical="center"/>
    </xf>
    <xf numFmtId="0" fontId="2" fillId="0" borderId="12" xfId="0" applyFont="1" applyBorder="1" applyProtection="1"/>
    <xf numFmtId="0" fontId="2" fillId="0" borderId="43" xfId="0" applyFont="1" applyBorder="1" applyProtection="1"/>
    <xf numFmtId="3" fontId="4" fillId="0" borderId="0" xfId="0" applyNumberFormat="1" applyFont="1" applyAlignment="1" applyProtection="1">
      <alignment vertical="center"/>
    </xf>
    <xf numFmtId="164" fontId="4" fillId="0" borderId="0" xfId="0" applyNumberFormat="1" applyFont="1" applyAlignment="1" applyProtection="1">
      <alignment horizontal="right" vertical="center"/>
    </xf>
    <xf numFmtId="0" fontId="7" fillId="7" borderId="0" xfId="0" applyFont="1" applyFill="1" applyBorder="1" applyAlignment="1" applyProtection="1">
      <alignment horizontal="center" wrapText="1"/>
    </xf>
    <xf numFmtId="0" fontId="2" fillId="0" borderId="0" xfId="0" applyFont="1" applyAlignment="1" applyProtection="1">
      <alignment vertical="center"/>
    </xf>
    <xf numFmtId="0" fontId="2" fillId="0" borderId="39" xfId="0" applyFont="1" applyBorder="1" applyProtection="1"/>
    <xf numFmtId="0" fontId="2" fillId="0" borderId="2" xfId="0" applyFont="1" applyBorder="1" applyProtection="1"/>
    <xf numFmtId="164" fontId="4" fillId="4" borderId="0" xfId="0" applyNumberFormat="1" applyFont="1" applyFill="1" applyBorder="1" applyAlignment="1" applyProtection="1">
      <alignment vertical="center"/>
      <protection locked="0"/>
    </xf>
    <xf numFmtId="0" fontId="2" fillId="4" borderId="0" xfId="0" applyFont="1" applyFill="1" applyProtection="1">
      <protection locked="0"/>
    </xf>
    <xf numFmtId="164" fontId="2" fillId="0" borderId="12" xfId="0" applyNumberFormat="1" applyFont="1" applyBorder="1" applyAlignment="1" applyProtection="1">
      <alignment vertical="center"/>
    </xf>
    <xf numFmtId="0" fontId="2" fillId="0" borderId="46" xfId="0" applyFont="1" applyBorder="1" applyProtection="1"/>
    <xf numFmtId="3" fontId="2" fillId="7" borderId="0" xfId="0" applyNumberFormat="1" applyFont="1" applyFill="1" applyBorder="1" applyAlignment="1" applyProtection="1">
      <alignment vertical="center"/>
    </xf>
    <xf numFmtId="3" fontId="2" fillId="7" borderId="0" xfId="0" applyNumberFormat="1" applyFont="1" applyFill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vertical="center"/>
    </xf>
    <xf numFmtId="164" fontId="2" fillId="4" borderId="47" xfId="0" applyNumberFormat="1" applyFont="1" applyFill="1" applyBorder="1" applyAlignment="1" applyProtection="1">
      <alignment vertical="center"/>
      <protection locked="0"/>
    </xf>
    <xf numFmtId="164" fontId="2" fillId="4" borderId="48" xfId="0" applyNumberFormat="1" applyFont="1" applyFill="1" applyBorder="1" applyAlignment="1" applyProtection="1">
      <alignment vertical="center"/>
      <protection locked="0"/>
    </xf>
    <xf numFmtId="0" fontId="4" fillId="4" borderId="45" xfId="0" applyFont="1" applyFill="1" applyBorder="1" applyAlignment="1" applyProtection="1">
      <alignment horizontal="center" wrapText="1"/>
      <protection locked="0"/>
    </xf>
    <xf numFmtId="0" fontId="6" fillId="6" borderId="0" xfId="0" applyFont="1" applyFill="1" applyBorder="1" applyAlignment="1" applyProtection="1">
      <alignment vertical="center"/>
    </xf>
    <xf numFmtId="0" fontId="12" fillId="0" borderId="0" xfId="0" applyFont="1" applyAlignment="1" applyProtection="1">
      <alignment horizontal="center" wrapText="1"/>
    </xf>
    <xf numFmtId="0" fontId="12" fillId="0" borderId="0" xfId="0" applyFont="1" applyAlignment="1" applyProtection="1">
      <alignment wrapText="1"/>
    </xf>
    <xf numFmtId="0" fontId="35" fillId="0" borderId="0" xfId="0" applyFont="1" applyAlignment="1" applyProtection="1">
      <alignment horizontal="left" vertical="top" wrapText="1"/>
    </xf>
    <xf numFmtId="0" fontId="22" fillId="7" borderId="12" xfId="0" applyFont="1" applyFill="1" applyBorder="1" applyAlignment="1" applyProtection="1"/>
    <xf numFmtId="0" fontId="5" fillId="0" borderId="0" xfId="0" applyFont="1" applyFill="1" applyProtection="1"/>
    <xf numFmtId="0" fontId="4" fillId="0" borderId="0" xfId="0" applyFont="1" applyFill="1" applyProtection="1"/>
    <xf numFmtId="0" fontId="11" fillId="0" borderId="0" xfId="0" applyFont="1" applyFill="1" applyProtection="1"/>
    <xf numFmtId="0" fontId="21" fillId="0" borderId="0" xfId="0" applyFont="1" applyFill="1" applyProtection="1"/>
    <xf numFmtId="0" fontId="2" fillId="0" borderId="0" xfId="0" applyFont="1" applyFill="1" applyAlignment="1" applyProtection="1"/>
    <xf numFmtId="0" fontId="6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vertical="center" wrapText="1"/>
    </xf>
    <xf numFmtId="10" fontId="2" fillId="0" borderId="50" xfId="1" applyNumberFormat="1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164" fontId="2" fillId="4" borderId="51" xfId="0" applyNumberFormat="1" applyFont="1" applyFill="1" applyBorder="1" applyAlignment="1" applyProtection="1">
      <alignment vertical="center"/>
      <protection locked="0"/>
    </xf>
    <xf numFmtId="164" fontId="2" fillId="4" borderId="52" xfId="0" applyNumberFormat="1" applyFont="1" applyFill="1" applyBorder="1" applyAlignment="1" applyProtection="1">
      <alignment vertical="center"/>
      <protection locked="0"/>
    </xf>
    <xf numFmtId="164" fontId="4" fillId="0" borderId="50" xfId="0" applyNumberFormat="1" applyFont="1" applyBorder="1" applyAlignment="1" applyProtection="1">
      <alignment vertical="center"/>
    </xf>
    <xf numFmtId="164" fontId="2" fillId="0" borderId="50" xfId="0" applyNumberFormat="1" applyFont="1" applyBorder="1" applyAlignment="1" applyProtection="1">
      <alignment vertical="center"/>
    </xf>
    <xf numFmtId="164" fontId="2" fillId="4" borderId="6" xfId="0" applyNumberFormat="1" applyFont="1" applyFill="1" applyBorder="1" applyAlignment="1" applyProtection="1">
      <alignment vertical="center"/>
      <protection locked="0"/>
    </xf>
    <xf numFmtId="164" fontId="2" fillId="4" borderId="4" xfId="0" applyNumberFormat="1" applyFont="1" applyFill="1" applyBorder="1" applyAlignment="1" applyProtection="1">
      <alignment vertical="center"/>
      <protection locked="0"/>
    </xf>
    <xf numFmtId="164" fontId="2" fillId="4" borderId="53" xfId="0" applyNumberFormat="1" applyFont="1" applyFill="1" applyBorder="1" applyAlignment="1" applyProtection="1">
      <alignment vertical="center"/>
      <protection locked="0"/>
    </xf>
    <xf numFmtId="164" fontId="4" fillId="4" borderId="53" xfId="0" applyNumberFormat="1" applyFont="1" applyFill="1" applyBorder="1" applyAlignment="1" applyProtection="1">
      <alignment vertical="center"/>
      <protection locked="0"/>
    </xf>
    <xf numFmtId="0" fontId="2" fillId="0" borderId="0" xfId="0" applyFont="1" applyBorder="1" applyProtection="1"/>
    <xf numFmtId="164" fontId="4" fillId="0" borderId="0" xfId="0" applyNumberFormat="1" applyFont="1" applyBorder="1" applyAlignment="1" applyProtection="1">
      <alignment vertical="center"/>
    </xf>
    <xf numFmtId="164" fontId="2" fillId="0" borderId="0" xfId="0" applyNumberFormat="1" applyFont="1" applyBorder="1" applyAlignment="1" applyProtection="1">
      <alignment vertical="center"/>
    </xf>
    <xf numFmtId="164" fontId="2" fillId="4" borderId="54" xfId="0" applyNumberFormat="1" applyFont="1" applyFill="1" applyBorder="1" applyAlignment="1" applyProtection="1">
      <alignment vertical="center"/>
      <protection locked="0"/>
    </xf>
    <xf numFmtId="164" fontId="2" fillId="4" borderId="55" xfId="0" applyNumberFormat="1" applyFont="1" applyFill="1" applyBorder="1" applyAlignment="1" applyProtection="1">
      <alignment vertical="center"/>
      <protection locked="0"/>
    </xf>
    <xf numFmtId="3" fontId="4" fillId="0" borderId="0" xfId="0" applyNumberFormat="1" applyFont="1" applyBorder="1" applyAlignment="1" applyProtection="1">
      <alignment vertical="center"/>
    </xf>
    <xf numFmtId="164" fontId="4" fillId="0" borderId="0" xfId="0" applyNumberFormat="1" applyFont="1" applyBorder="1" applyAlignment="1" applyProtection="1">
      <alignment horizontal="right" vertical="center"/>
    </xf>
    <xf numFmtId="0" fontId="2" fillId="4" borderId="53" xfId="0" applyFont="1" applyFill="1" applyBorder="1" applyProtection="1">
      <protection locked="0"/>
    </xf>
    <xf numFmtId="0" fontId="4" fillId="4" borderId="56" xfId="0" applyFont="1" applyFill="1" applyBorder="1" applyAlignment="1" applyProtection="1">
      <alignment horizontal="center" wrapText="1"/>
      <protection locked="0"/>
    </xf>
    <xf numFmtId="0" fontId="6" fillId="0" borderId="0" xfId="0" applyFont="1" applyBorder="1" applyProtection="1"/>
    <xf numFmtId="0" fontId="17" fillId="0" borderId="0" xfId="0" applyFont="1" applyBorder="1" applyProtection="1"/>
    <xf numFmtId="0" fontId="6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left" vertical="center" indent="1"/>
    </xf>
    <xf numFmtId="0" fontId="2" fillId="0" borderId="0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7" fillId="5" borderId="2" xfId="0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horizontal="left"/>
    </xf>
    <xf numFmtId="0" fontId="14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 indent="1"/>
    </xf>
    <xf numFmtId="0" fontId="22" fillId="0" borderId="0" xfId="0" quotePrefix="1" applyFont="1" applyBorder="1" applyAlignment="1" applyProtection="1">
      <alignment horizontal="left" wrapText="1" indent="1"/>
    </xf>
    <xf numFmtId="3" fontId="6" fillId="0" borderId="0" xfId="0" applyNumberFormat="1" applyFont="1" applyBorder="1" applyAlignment="1" applyProtection="1">
      <alignment horizontal="left" indent="1"/>
    </xf>
    <xf numFmtId="3" fontId="14" fillId="0" borderId="0" xfId="0" applyNumberFormat="1" applyFont="1" applyBorder="1" applyAlignment="1" applyProtection="1">
      <alignment horizontal="left"/>
    </xf>
    <xf numFmtId="3" fontId="2" fillId="0" borderId="0" xfId="0" applyNumberFormat="1" applyFont="1" applyBorder="1" applyAlignment="1" applyProtection="1">
      <alignment horizontal="left" vertical="center" wrapText="1" indent="1"/>
    </xf>
    <xf numFmtId="3" fontId="2" fillId="0" borderId="0" xfId="0" applyNumberFormat="1" applyFont="1" applyBorder="1" applyAlignment="1" applyProtection="1">
      <alignment horizontal="left" vertical="center" indent="1"/>
    </xf>
    <xf numFmtId="0" fontId="2" fillId="0" borderId="0" xfId="0" applyFont="1" applyBorder="1" applyAlignment="1" applyProtection="1">
      <alignment horizontal="left" vertical="center" indent="1"/>
    </xf>
    <xf numFmtId="0" fontId="14" fillId="6" borderId="0" xfId="0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left"/>
    </xf>
    <xf numFmtId="0" fontId="2" fillId="6" borderId="0" xfId="0" applyFont="1" applyFill="1" applyBorder="1" applyAlignment="1" applyProtection="1">
      <alignment horizontal="left" wrapText="1" indent="1"/>
    </xf>
    <xf numFmtId="0" fontId="2" fillId="6" borderId="0" xfId="0" quotePrefix="1" applyFont="1" applyFill="1" applyBorder="1" applyAlignment="1" applyProtection="1">
      <alignment horizontal="left" wrapText="1" indent="2"/>
    </xf>
    <xf numFmtId="0" fontId="6" fillId="0" borderId="0" xfId="0" quotePrefix="1" applyFont="1" applyBorder="1" applyAlignment="1" applyProtection="1">
      <alignment horizontal="left" indent="2"/>
    </xf>
    <xf numFmtId="0" fontId="6" fillId="0" borderId="0" xfId="0" applyFont="1" applyBorder="1" applyAlignment="1" applyProtection="1">
      <alignment horizontal="left" indent="2"/>
    </xf>
    <xf numFmtId="0" fontId="32" fillId="0" borderId="0" xfId="0" applyFont="1" applyBorder="1" applyProtection="1"/>
    <xf numFmtId="0" fontId="11" fillId="7" borderId="0" xfId="0" applyFont="1" applyFill="1" applyBorder="1" applyAlignment="1" applyProtection="1">
      <alignment vertical="center"/>
    </xf>
    <xf numFmtId="0" fontId="7" fillId="7" borderId="0" xfId="0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horizontal="left" wrapText="1"/>
    </xf>
    <xf numFmtId="0" fontId="32" fillId="0" borderId="0" xfId="0" applyFont="1" applyBorder="1" applyAlignment="1" applyProtection="1">
      <alignment horizontal="left" wrapText="1"/>
    </xf>
    <xf numFmtId="0" fontId="11" fillId="0" borderId="0" xfId="0" applyFont="1" applyBorder="1" applyAlignment="1" applyProtection="1">
      <alignment horizontal="left" wrapText="1" indent="1"/>
    </xf>
    <xf numFmtId="0" fontId="11" fillId="0" borderId="0" xfId="0" applyFont="1" applyBorder="1" applyAlignment="1" applyProtection="1">
      <alignment horizontal="left" wrapText="1" indent="3"/>
    </xf>
    <xf numFmtId="0" fontId="13" fillId="0" borderId="0" xfId="0" applyFont="1" applyBorder="1" applyAlignment="1" applyProtection="1">
      <alignment horizontal="left" wrapText="1" indent="2"/>
    </xf>
    <xf numFmtId="0" fontId="13" fillId="0" borderId="39" xfId="0" applyFont="1" applyBorder="1" applyAlignment="1" applyProtection="1">
      <alignment horizontal="left" wrapText="1" indent="2"/>
    </xf>
    <xf numFmtId="0" fontId="2" fillId="0" borderId="0" xfId="0" applyFont="1" applyBorder="1" applyAlignment="1" applyProtection="1">
      <alignment horizontal="left" vertical="top" wrapText="1"/>
    </xf>
    <xf numFmtId="0" fontId="4" fillId="0" borderId="0" xfId="0" applyFont="1" applyBorder="1" applyAlignment="1" applyProtection="1">
      <alignment wrapText="1"/>
    </xf>
    <xf numFmtId="0" fontId="2" fillId="0" borderId="0" xfId="0" applyFont="1" applyBorder="1" applyAlignment="1" applyProtection="1">
      <alignment wrapText="1"/>
    </xf>
    <xf numFmtId="0" fontId="2" fillId="0" borderId="0" xfId="0" applyFont="1" applyBorder="1" applyAlignment="1" applyProtection="1">
      <alignment vertical="center" wrapText="1"/>
    </xf>
    <xf numFmtId="0" fontId="2" fillId="7" borderId="0" xfId="0" applyFont="1" applyFill="1" applyProtection="1"/>
    <xf numFmtId="165" fontId="2" fillId="4" borderId="49" xfId="1" applyNumberFormat="1" applyFont="1" applyFill="1" applyBorder="1" applyAlignment="1" applyProtection="1">
      <alignment vertical="center"/>
    </xf>
    <xf numFmtId="164" fontId="4" fillId="4" borderId="38" xfId="0" applyNumberFormat="1" applyFont="1" applyFill="1" applyBorder="1" applyAlignment="1" applyProtection="1">
      <alignment vertical="center"/>
      <protection locked="0"/>
    </xf>
    <xf numFmtId="164" fontId="2" fillId="4" borderId="37" xfId="0" applyNumberFormat="1" applyFont="1" applyFill="1" applyBorder="1" applyAlignment="1" applyProtection="1">
      <alignment vertical="center"/>
      <protection locked="0"/>
    </xf>
    <xf numFmtId="164" fontId="2" fillId="4" borderId="50" xfId="0" applyNumberFormat="1" applyFont="1" applyFill="1" applyBorder="1" applyAlignment="1" applyProtection="1">
      <alignment vertical="center"/>
      <protection locked="0"/>
    </xf>
    <xf numFmtId="164" fontId="2" fillId="4" borderId="57" xfId="0" applyNumberFormat="1" applyFont="1" applyFill="1" applyBorder="1" applyAlignment="1" applyProtection="1">
      <alignment vertical="center"/>
      <protection locked="0"/>
    </xf>
    <xf numFmtId="0" fontId="2" fillId="7" borderId="0" xfId="0" applyFont="1" applyFill="1" applyBorder="1" applyProtection="1"/>
    <xf numFmtId="0" fontId="5" fillId="7" borderId="0" xfId="0" applyFont="1" applyFill="1" applyBorder="1" applyProtection="1"/>
    <xf numFmtId="0" fontId="4" fillId="7" borderId="0" xfId="0" applyFont="1" applyFill="1" applyBorder="1" applyProtection="1"/>
    <xf numFmtId="0" fontId="2" fillId="7" borderId="3" xfId="0" applyFont="1" applyFill="1" applyBorder="1" applyProtection="1"/>
    <xf numFmtId="0" fontId="2" fillId="0" borderId="39" xfId="0" applyFont="1" applyBorder="1" applyAlignment="1" applyProtection="1">
      <alignment vertical="center"/>
    </xf>
    <xf numFmtId="0" fontId="0" fillId="3" borderId="0" xfId="0" applyFill="1" applyBorder="1" applyProtection="1"/>
    <xf numFmtId="0" fontId="22" fillId="7" borderId="53" xfId="0" applyFont="1" applyFill="1" applyBorder="1" applyProtection="1"/>
    <xf numFmtId="0" fontId="27" fillId="7" borderId="53" xfId="0" applyFont="1" applyFill="1" applyBorder="1" applyProtection="1"/>
    <xf numFmtId="0" fontId="28" fillId="7" borderId="53" xfId="0" applyFont="1" applyFill="1" applyBorder="1" applyProtection="1"/>
    <xf numFmtId="0" fontId="23" fillId="7" borderId="53" xfId="0" applyFont="1" applyFill="1" applyBorder="1" applyAlignment="1" applyProtection="1">
      <alignment horizontal="center"/>
    </xf>
    <xf numFmtId="0" fontId="22" fillId="7" borderId="53" xfId="0" applyFont="1" applyFill="1" applyBorder="1" applyAlignment="1" applyProtection="1">
      <alignment wrapText="1"/>
    </xf>
    <xf numFmtId="0" fontId="0" fillId="3" borderId="29" xfId="0" applyFill="1" applyBorder="1" applyProtection="1"/>
    <xf numFmtId="0" fontId="0" fillId="0" borderId="0" xfId="0" applyAlignment="1">
      <alignment vertical="center" wrapText="1"/>
    </xf>
    <xf numFmtId="0" fontId="2" fillId="0" borderId="0" xfId="0" applyFont="1"/>
    <xf numFmtId="0" fontId="2" fillId="0" borderId="43" xfId="0" applyFont="1" applyBorder="1"/>
    <xf numFmtId="0" fontId="2" fillId="0" borderId="45" xfId="0" applyFont="1" applyBorder="1"/>
    <xf numFmtId="0" fontId="2" fillId="0" borderId="12" xfId="0" applyFont="1" applyBorder="1"/>
    <xf numFmtId="0" fontId="5" fillId="0" borderId="0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6" fillId="0" borderId="0" xfId="0" applyFont="1" applyProtection="1"/>
    <xf numFmtId="0" fontId="2" fillId="4" borderId="5" xfId="0" applyFont="1" applyFill="1" applyBorder="1" applyAlignment="1" applyProtection="1">
      <alignment horizontal="right" vertical="center"/>
    </xf>
    <xf numFmtId="0" fontId="2" fillId="2" borderId="60" xfId="0" applyFont="1" applyFill="1" applyBorder="1" applyProtection="1"/>
    <xf numFmtId="0" fontId="22" fillId="7" borderId="53" xfId="0" applyFont="1" applyFill="1" applyBorder="1" applyAlignment="1" applyProtection="1">
      <alignment horizontal="left" vertical="top" wrapText="1"/>
    </xf>
    <xf numFmtId="0" fontId="22" fillId="7" borderId="0" xfId="0" applyFont="1" applyFill="1" applyBorder="1" applyAlignment="1" applyProtection="1">
      <alignment horizontal="left" vertical="top" wrapText="1"/>
    </xf>
    <xf numFmtId="0" fontId="22" fillId="7" borderId="0" xfId="0" applyFont="1" applyFill="1" applyBorder="1" applyAlignment="1" applyProtection="1">
      <alignment horizontal="left"/>
    </xf>
    <xf numFmtId="0" fontId="2" fillId="4" borderId="5" xfId="0" applyFont="1" applyFill="1" applyBorder="1" applyAlignment="1" applyProtection="1">
      <alignment horizontal="right" vertical="center"/>
      <protection locked="0"/>
    </xf>
    <xf numFmtId="0" fontId="2" fillId="2" borderId="0" xfId="0" applyFont="1" applyFill="1" applyBorder="1" applyProtection="1"/>
    <xf numFmtId="0" fontId="12" fillId="0" borderId="61" xfId="0" applyFont="1" applyBorder="1" applyAlignment="1" applyProtection="1">
      <alignment wrapText="1"/>
    </xf>
    <xf numFmtId="0" fontId="12" fillId="0" borderId="62" xfId="0" applyFont="1" applyBorder="1" applyAlignment="1" applyProtection="1">
      <alignment wrapText="1"/>
    </xf>
    <xf numFmtId="0" fontId="12" fillId="0" borderId="64" xfId="0" applyFont="1" applyBorder="1" applyAlignment="1" applyProtection="1">
      <alignment wrapText="1"/>
    </xf>
    <xf numFmtId="0" fontId="12" fillId="0" borderId="0" xfId="0" applyFont="1" applyBorder="1" applyAlignment="1" applyProtection="1">
      <alignment wrapText="1"/>
    </xf>
    <xf numFmtId="0" fontId="12" fillId="0" borderId="65" xfId="0" applyFont="1" applyBorder="1" applyAlignment="1" applyProtection="1">
      <alignment wrapText="1"/>
    </xf>
    <xf numFmtId="0" fontId="4" fillId="0" borderId="64" xfId="0" applyFont="1" applyBorder="1" applyAlignment="1" applyProtection="1">
      <alignment wrapText="1"/>
    </xf>
    <xf numFmtId="0" fontId="3" fillId="0" borderId="0" xfId="0" applyFont="1" applyBorder="1" applyProtection="1"/>
    <xf numFmtId="0" fontId="3" fillId="0" borderId="65" xfId="0" applyFont="1" applyBorder="1" applyProtection="1"/>
    <xf numFmtId="0" fontId="17" fillId="0" borderId="64" xfId="0" applyFont="1" applyBorder="1" applyProtection="1"/>
    <xf numFmtId="0" fontId="6" fillId="0" borderId="64" xfId="0" applyFont="1" applyBorder="1" applyAlignment="1" applyProtection="1">
      <alignment vertical="center"/>
    </xf>
    <xf numFmtId="0" fontId="6" fillId="0" borderId="64" xfId="0" applyFont="1" applyBorder="1" applyAlignment="1" applyProtection="1">
      <alignment horizontal="left" vertical="center"/>
    </xf>
    <xf numFmtId="0" fontId="6" fillId="0" borderId="64" xfId="0" applyFont="1" applyBorder="1" applyAlignment="1">
      <alignment horizontal="left" vertical="center"/>
    </xf>
    <xf numFmtId="0" fontId="6" fillId="0" borderId="65" xfId="0" applyFont="1" applyBorder="1" applyAlignment="1" applyProtection="1">
      <alignment horizontal="left" vertical="center"/>
    </xf>
    <xf numFmtId="0" fontId="4" fillId="0" borderId="65" xfId="0" applyFont="1" applyBorder="1" applyAlignment="1" applyProtection="1">
      <alignment vertical="center" wrapText="1"/>
    </xf>
    <xf numFmtId="0" fontId="6" fillId="0" borderId="64" xfId="0" applyFont="1" applyBorder="1" applyAlignment="1" applyProtection="1">
      <alignment horizontal="left" vertical="center" indent="1"/>
    </xf>
    <xf numFmtId="165" fontId="2" fillId="4" borderId="69" xfId="1" applyNumberFormat="1" applyFont="1" applyFill="1" applyBorder="1" applyAlignment="1" applyProtection="1">
      <alignment vertical="center"/>
      <protection locked="0"/>
    </xf>
    <xf numFmtId="10" fontId="2" fillId="0" borderId="70" xfId="1" applyNumberFormat="1" applyFont="1" applyBorder="1" applyAlignment="1" applyProtection="1">
      <alignment vertical="center"/>
    </xf>
    <xf numFmtId="0" fontId="2" fillId="0" borderId="65" xfId="0" applyFont="1" applyBorder="1" applyAlignment="1" applyProtection="1">
      <alignment horizontal="left" vertical="center"/>
    </xf>
    <xf numFmtId="0" fontId="2" fillId="0" borderId="64" xfId="0" applyFont="1" applyBorder="1" applyAlignment="1" applyProtection="1">
      <alignment horizontal="left" vertical="center"/>
    </xf>
    <xf numFmtId="0" fontId="2" fillId="0" borderId="64" xfId="0" applyFont="1" applyBorder="1" applyAlignment="1" applyProtection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" fillId="0" borderId="65" xfId="0" applyFont="1" applyBorder="1" applyAlignment="1">
      <alignment horizontal="left" vertical="center"/>
    </xf>
    <xf numFmtId="0" fontId="6" fillId="0" borderId="64" xfId="0" applyFont="1" applyBorder="1" applyAlignment="1">
      <alignment horizontal="left" vertical="center" wrapText="1"/>
    </xf>
    <xf numFmtId="0" fontId="5" fillId="0" borderId="64" xfId="0" applyFont="1" applyBorder="1" applyAlignment="1" applyProtection="1">
      <alignment horizontal="left" vertical="center"/>
    </xf>
    <xf numFmtId="0" fontId="2" fillId="0" borderId="64" xfId="0" applyFont="1" applyBorder="1" applyProtection="1"/>
    <xf numFmtId="0" fontId="7" fillId="5" borderId="72" xfId="0" applyFont="1" applyFill="1" applyBorder="1" applyAlignment="1" applyProtection="1">
      <alignment vertical="center"/>
    </xf>
    <xf numFmtId="0" fontId="7" fillId="5" borderId="73" xfId="0" applyFont="1" applyFill="1" applyBorder="1" applyAlignment="1" applyProtection="1">
      <alignment horizontal="center" wrapText="1"/>
    </xf>
    <xf numFmtId="0" fontId="6" fillId="0" borderId="64" xfId="0" applyFont="1" applyBorder="1" applyAlignment="1" applyProtection="1">
      <alignment horizontal="left"/>
    </xf>
    <xf numFmtId="164" fontId="2" fillId="4" borderId="74" xfId="0" applyNumberFormat="1" applyFont="1" applyFill="1" applyBorder="1" applyAlignment="1" applyProtection="1">
      <alignment vertical="center"/>
      <protection locked="0"/>
    </xf>
    <xf numFmtId="164" fontId="2" fillId="4" borderId="75" xfId="0" applyNumberFormat="1" applyFont="1" applyFill="1" applyBorder="1" applyAlignment="1" applyProtection="1">
      <alignment vertical="center"/>
      <protection locked="0"/>
    </xf>
    <xf numFmtId="0" fontId="14" fillId="0" borderId="64" xfId="0" applyFont="1" applyBorder="1" applyAlignment="1" applyProtection="1">
      <alignment horizontal="left"/>
    </xf>
    <xf numFmtId="164" fontId="4" fillId="0" borderId="70" xfId="0" applyNumberFormat="1" applyFont="1" applyBorder="1" applyAlignment="1" applyProtection="1">
      <alignment vertical="center"/>
    </xf>
    <xf numFmtId="164" fontId="2" fillId="4" borderId="77" xfId="0" applyNumberFormat="1" applyFont="1" applyFill="1" applyBorder="1" applyAlignment="1" applyProtection="1">
      <alignment vertical="center"/>
      <protection locked="0"/>
    </xf>
    <xf numFmtId="164" fontId="2" fillId="4" borderId="71" xfId="0" applyNumberFormat="1" applyFont="1" applyFill="1" applyBorder="1" applyAlignment="1" applyProtection="1">
      <alignment vertical="center"/>
      <protection locked="0"/>
    </xf>
    <xf numFmtId="164" fontId="2" fillId="4" borderId="65" xfId="0" applyNumberFormat="1" applyFont="1" applyFill="1" applyBorder="1" applyAlignment="1" applyProtection="1">
      <alignment vertical="center"/>
      <protection locked="0"/>
    </xf>
    <xf numFmtId="164" fontId="2" fillId="0" borderId="70" xfId="0" applyNumberFormat="1" applyFont="1" applyBorder="1" applyAlignment="1" applyProtection="1">
      <alignment vertical="center"/>
    </xf>
    <xf numFmtId="0" fontId="6" fillId="0" borderId="64" xfId="0" applyFont="1" applyBorder="1" applyAlignment="1" applyProtection="1">
      <alignment horizontal="left" indent="1"/>
    </xf>
    <xf numFmtId="164" fontId="2" fillId="4" borderId="66" xfId="0" applyNumberFormat="1" applyFont="1" applyFill="1" applyBorder="1" applyAlignment="1" applyProtection="1">
      <alignment vertical="center"/>
      <protection locked="0"/>
    </xf>
    <xf numFmtId="164" fontId="2" fillId="4" borderId="68" xfId="0" applyNumberFormat="1" applyFont="1" applyFill="1" applyBorder="1" applyAlignment="1" applyProtection="1">
      <alignment vertical="center"/>
      <protection locked="0"/>
    </xf>
    <xf numFmtId="164" fontId="2" fillId="4" borderId="78" xfId="0" applyNumberFormat="1" applyFont="1" applyFill="1" applyBorder="1" applyAlignment="1" applyProtection="1">
      <alignment vertical="center"/>
      <protection locked="0"/>
    </xf>
    <xf numFmtId="0" fontId="22" fillId="0" borderId="64" xfId="0" quotePrefix="1" applyFont="1" applyBorder="1" applyAlignment="1" applyProtection="1">
      <alignment horizontal="left" wrapText="1" indent="1"/>
    </xf>
    <xf numFmtId="0" fontId="2" fillId="0" borderId="65" xfId="0" applyFont="1" applyBorder="1" applyProtection="1"/>
    <xf numFmtId="3" fontId="6" fillId="0" borderId="64" xfId="0" applyNumberFormat="1" applyFont="1" applyBorder="1" applyAlignment="1" applyProtection="1">
      <alignment horizontal="left" indent="1"/>
    </xf>
    <xf numFmtId="164" fontId="2" fillId="4" borderId="67" xfId="0" applyNumberFormat="1" applyFont="1" applyFill="1" applyBorder="1" applyAlignment="1" applyProtection="1">
      <alignment vertical="center"/>
      <protection locked="0"/>
    </xf>
    <xf numFmtId="3" fontId="14" fillId="0" borderId="64" xfId="0" applyNumberFormat="1" applyFont="1" applyBorder="1" applyAlignment="1" applyProtection="1">
      <alignment horizontal="left"/>
    </xf>
    <xf numFmtId="164" fontId="4" fillId="0" borderId="65" xfId="0" applyNumberFormat="1" applyFont="1" applyBorder="1" applyAlignment="1" applyProtection="1">
      <alignment vertical="center"/>
    </xf>
    <xf numFmtId="164" fontId="2" fillId="0" borderId="65" xfId="0" applyNumberFormat="1" applyFont="1" applyBorder="1" applyAlignment="1" applyProtection="1">
      <alignment vertical="center"/>
    </xf>
    <xf numFmtId="3" fontId="2" fillId="0" borderId="64" xfId="0" applyNumberFormat="1" applyFont="1" applyBorder="1" applyAlignment="1" applyProtection="1">
      <alignment horizontal="left" vertical="center" wrapText="1" indent="1"/>
    </xf>
    <xf numFmtId="3" fontId="2" fillId="0" borderId="64" xfId="0" applyNumberFormat="1" applyFont="1" applyBorder="1" applyAlignment="1" applyProtection="1">
      <alignment horizontal="left" vertical="center" indent="1"/>
    </xf>
    <xf numFmtId="0" fontId="2" fillId="0" borderId="64" xfId="0" applyFont="1" applyBorder="1" applyAlignment="1" applyProtection="1">
      <alignment horizontal="left" vertical="center" indent="1"/>
    </xf>
    <xf numFmtId="164" fontId="2" fillId="4" borderId="79" xfId="0" applyNumberFormat="1" applyFont="1" applyFill="1" applyBorder="1" applyAlignment="1" applyProtection="1">
      <alignment vertical="center"/>
      <protection locked="0"/>
    </xf>
    <xf numFmtId="0" fontId="14" fillId="6" borderId="64" xfId="0" applyFont="1" applyFill="1" applyBorder="1" applyAlignment="1" applyProtection="1">
      <alignment horizontal="left"/>
    </xf>
    <xf numFmtId="0" fontId="6" fillId="6" borderId="64" xfId="0" applyFont="1" applyFill="1" applyBorder="1" applyAlignment="1" applyProtection="1">
      <alignment horizontal="left"/>
    </xf>
    <xf numFmtId="0" fontId="2" fillId="6" borderId="64" xfId="0" applyFont="1" applyFill="1" applyBorder="1" applyAlignment="1" applyProtection="1">
      <alignment horizontal="left" wrapText="1" indent="1"/>
    </xf>
    <xf numFmtId="0" fontId="2" fillId="6" borderId="64" xfId="0" quotePrefix="1" applyFont="1" applyFill="1" applyBorder="1" applyAlignment="1" applyProtection="1">
      <alignment horizontal="left" wrapText="1" indent="2"/>
    </xf>
    <xf numFmtId="0" fontId="2" fillId="6" borderId="64" xfId="0" applyFont="1" applyFill="1" applyBorder="1" applyAlignment="1">
      <alignment horizontal="left" wrapText="1" indent="1"/>
    </xf>
    <xf numFmtId="164" fontId="2" fillId="4" borderId="80" xfId="0" applyNumberFormat="1" applyFont="1" applyFill="1" applyBorder="1" applyAlignment="1" applyProtection="1">
      <alignment vertical="center"/>
      <protection locked="0"/>
    </xf>
    <xf numFmtId="0" fontId="6" fillId="0" borderId="64" xfId="0" quotePrefix="1" applyFont="1" applyBorder="1" applyAlignment="1" applyProtection="1">
      <alignment horizontal="left" indent="2"/>
    </xf>
    <xf numFmtId="3" fontId="4" fillId="0" borderId="65" xfId="0" applyNumberFormat="1" applyFont="1" applyBorder="1" applyAlignment="1" applyProtection="1">
      <alignment vertical="center"/>
    </xf>
    <xf numFmtId="164" fontId="4" fillId="0" borderId="65" xfId="0" applyNumberFormat="1" applyFont="1" applyBorder="1" applyAlignment="1" applyProtection="1">
      <alignment horizontal="right" vertical="center"/>
    </xf>
    <xf numFmtId="0" fontId="32" fillId="0" borderId="64" xfId="0" applyFont="1" applyBorder="1"/>
    <xf numFmtId="0" fontId="2" fillId="4" borderId="0" xfId="0" applyFont="1" applyFill="1" applyBorder="1" applyProtection="1">
      <protection locked="0"/>
    </xf>
    <xf numFmtId="0" fontId="2" fillId="4" borderId="78" xfId="0" applyFont="1" applyFill="1" applyBorder="1" applyProtection="1">
      <protection locked="0"/>
    </xf>
    <xf numFmtId="0" fontId="6" fillId="0" borderId="64" xfId="0" applyFont="1" applyBorder="1" applyAlignment="1" applyProtection="1">
      <alignment horizontal="left" wrapText="1"/>
    </xf>
    <xf numFmtId="0" fontId="6" fillId="0" borderId="64" xfId="0" quotePrefix="1" applyFont="1" applyBorder="1" applyAlignment="1" applyProtection="1">
      <alignment horizontal="left" wrapText="1"/>
    </xf>
    <xf numFmtId="0" fontId="32" fillId="0" borderId="64" xfId="0" applyFont="1" applyBorder="1" applyAlignment="1" applyProtection="1">
      <alignment horizontal="left" wrapText="1"/>
    </xf>
    <xf numFmtId="0" fontId="11" fillId="7" borderId="64" xfId="0" applyFont="1" applyFill="1" applyBorder="1" applyAlignment="1" applyProtection="1">
      <alignment vertical="center"/>
    </xf>
    <xf numFmtId="0" fontId="11" fillId="7" borderId="64" xfId="0" quotePrefix="1" applyFont="1" applyFill="1" applyBorder="1" applyAlignment="1" applyProtection="1">
      <alignment vertical="center"/>
    </xf>
    <xf numFmtId="0" fontId="6" fillId="0" borderId="64" xfId="0" applyFont="1" applyBorder="1"/>
    <xf numFmtId="0" fontId="7" fillId="7" borderId="65" xfId="0" applyFont="1" applyFill="1" applyBorder="1" applyAlignment="1" applyProtection="1">
      <alignment horizontal="center" wrapText="1"/>
    </xf>
    <xf numFmtId="0" fontId="38" fillId="0" borderId="64" xfId="0" applyFont="1" applyBorder="1" applyAlignment="1">
      <alignment vertical="center" wrapText="1"/>
    </xf>
    <xf numFmtId="0" fontId="2" fillId="0" borderId="65" xfId="0" applyFont="1" applyBorder="1" applyAlignment="1" applyProtection="1">
      <alignment vertical="center"/>
    </xf>
    <xf numFmtId="0" fontId="11" fillId="0" borderId="64" xfId="0" applyFont="1" applyBorder="1" applyAlignment="1">
      <alignment horizontal="left" wrapText="1" indent="1"/>
    </xf>
    <xf numFmtId="164" fontId="2" fillId="4" borderId="81" xfId="0" applyNumberFormat="1" applyFont="1" applyFill="1" applyBorder="1" applyAlignment="1" applyProtection="1">
      <alignment vertical="center"/>
      <protection locked="0"/>
    </xf>
    <xf numFmtId="0" fontId="11" fillId="0" borderId="64" xfId="0" applyFont="1" applyBorder="1" applyAlignment="1">
      <alignment horizontal="left" wrapText="1" indent="3"/>
    </xf>
    <xf numFmtId="0" fontId="2" fillId="0" borderId="0" xfId="0" applyFont="1" applyBorder="1"/>
    <xf numFmtId="0" fontId="13" fillId="0" borderId="82" xfId="0" applyFont="1" applyBorder="1" applyAlignment="1">
      <alignment horizontal="left" wrapText="1" indent="2"/>
    </xf>
    <xf numFmtId="0" fontId="2" fillId="7" borderId="83" xfId="0" applyFont="1" applyFill="1" applyBorder="1" applyProtection="1"/>
    <xf numFmtId="0" fontId="8" fillId="0" borderId="64" xfId="0" applyFont="1" applyBorder="1" applyAlignment="1" applyProtection="1">
      <alignment horizontal="left" wrapText="1" indent="2"/>
    </xf>
    <xf numFmtId="0" fontId="2" fillId="0" borderId="64" xfId="0" applyFont="1" applyBorder="1" applyAlignment="1" applyProtection="1"/>
    <xf numFmtId="0" fontId="6" fillId="6" borderId="65" xfId="0" applyFont="1" applyFill="1" applyBorder="1" applyAlignment="1" applyProtection="1">
      <alignment vertical="center"/>
    </xf>
    <xf numFmtId="0" fontId="4" fillId="0" borderId="64" xfId="0" applyFont="1" applyBorder="1" applyAlignment="1" applyProtection="1">
      <alignment horizontal="left" vertical="center"/>
    </xf>
    <xf numFmtId="0" fontId="4" fillId="0" borderId="64" xfId="0" applyFont="1" applyBorder="1" applyAlignment="1" applyProtection="1">
      <alignment horizontal="left" vertical="center" wrapText="1"/>
    </xf>
    <xf numFmtId="0" fontId="2" fillId="0" borderId="64" xfId="0" applyFont="1" applyBorder="1" applyAlignment="1" applyProtection="1">
      <alignment vertical="center"/>
    </xf>
    <xf numFmtId="3" fontId="2" fillId="7" borderId="65" xfId="0" applyNumberFormat="1" applyFont="1" applyFill="1" applyBorder="1" applyAlignment="1" applyProtection="1">
      <alignment horizontal="center" vertical="center"/>
    </xf>
    <xf numFmtId="0" fontId="2" fillId="0" borderId="64" xfId="0" applyFont="1" applyBorder="1" applyAlignment="1" applyProtection="1">
      <alignment horizontal="left" vertical="top" wrapText="1"/>
    </xf>
    <xf numFmtId="0" fontId="6" fillId="0" borderId="65" xfId="0" applyFont="1" applyBorder="1" applyProtection="1"/>
    <xf numFmtId="0" fontId="2" fillId="0" borderId="64" xfId="0" applyFont="1" applyBorder="1" applyAlignment="1" applyProtection="1">
      <alignment wrapText="1"/>
    </xf>
    <xf numFmtId="0" fontId="2" fillId="0" borderId="64" xfId="0" applyFont="1" applyBorder="1" applyAlignment="1" applyProtection="1">
      <alignment vertical="center" wrapText="1"/>
    </xf>
    <xf numFmtId="0" fontId="2" fillId="0" borderId="86" xfId="0" applyFont="1" applyBorder="1" applyProtection="1"/>
    <xf numFmtId="0" fontId="2" fillId="0" borderId="87" xfId="0" applyFont="1" applyBorder="1" applyProtection="1"/>
    <xf numFmtId="0" fontId="2" fillId="0" borderId="88" xfId="0" applyFont="1" applyBorder="1" applyProtection="1"/>
    <xf numFmtId="0" fontId="7" fillId="5" borderId="2" xfId="0" applyFont="1" applyFill="1" applyBorder="1" applyAlignment="1" applyProtection="1">
      <alignment horizontal="center" vertical="center" wrapText="1"/>
    </xf>
    <xf numFmtId="0" fontId="7" fillId="5" borderId="73" xfId="0" applyFont="1" applyFill="1" applyBorder="1" applyAlignment="1" applyProtection="1">
      <alignment horizontal="center" vertical="center" wrapText="1"/>
    </xf>
    <xf numFmtId="0" fontId="0" fillId="7" borderId="61" xfId="0" applyFill="1" applyBorder="1" applyProtection="1"/>
    <xf numFmtId="0" fontId="27" fillId="7" borderId="89" xfId="0" applyFont="1" applyFill="1" applyBorder="1" applyProtection="1"/>
    <xf numFmtId="0" fontId="22" fillId="7" borderId="62" xfId="0" applyFont="1" applyFill="1" applyBorder="1" applyProtection="1"/>
    <xf numFmtId="0" fontId="22" fillId="7" borderId="90" xfId="0" applyFont="1" applyFill="1" applyBorder="1" applyProtection="1"/>
    <xf numFmtId="0" fontId="0" fillId="7" borderId="91" xfId="0" applyFill="1" applyBorder="1" applyProtection="1"/>
    <xf numFmtId="0" fontId="22" fillId="7" borderId="89" xfId="0" applyFont="1" applyFill="1" applyBorder="1" applyProtection="1"/>
    <xf numFmtId="0" fontId="0" fillId="7" borderId="64" xfId="0" applyFill="1" applyBorder="1" applyProtection="1"/>
    <xf numFmtId="0" fontId="22" fillId="7" borderId="65" xfId="0" applyFont="1" applyFill="1" applyBorder="1" applyProtection="1"/>
    <xf numFmtId="0" fontId="22" fillId="7" borderId="65" xfId="0" applyFont="1" applyFill="1" applyBorder="1" applyAlignment="1" applyProtection="1">
      <alignment horizontal="center"/>
    </xf>
    <xf numFmtId="0" fontId="0" fillId="7" borderId="92" xfId="0" applyFill="1" applyBorder="1" applyProtection="1"/>
    <xf numFmtId="0" fontId="23" fillId="7" borderId="65" xfId="0" applyFont="1" applyFill="1" applyBorder="1" applyAlignment="1" applyProtection="1">
      <alignment horizontal="center"/>
    </xf>
    <xf numFmtId="0" fontId="22" fillId="7" borderId="65" xfId="0" applyFont="1" applyFill="1" applyBorder="1" applyAlignment="1" applyProtection="1">
      <alignment horizontal="left" vertical="top"/>
    </xf>
    <xf numFmtId="0" fontId="22" fillId="7" borderId="93" xfId="0" applyFont="1" applyFill="1" applyBorder="1" applyAlignment="1" applyProtection="1">
      <alignment horizontal="center" vertical="center" wrapText="1"/>
    </xf>
    <xf numFmtId="0" fontId="22" fillId="7" borderId="93" xfId="0" applyFont="1" applyFill="1" applyBorder="1" applyProtection="1"/>
    <xf numFmtId="0" fontId="23" fillId="7" borderId="65" xfId="0" applyFont="1" applyFill="1" applyBorder="1" applyAlignment="1" applyProtection="1">
      <alignment horizontal="left"/>
    </xf>
    <xf numFmtId="0" fontId="22" fillId="7" borderId="65" xfId="0" applyFont="1" applyFill="1" applyBorder="1" applyAlignment="1" applyProtection="1">
      <alignment horizontal="left"/>
    </xf>
    <xf numFmtId="0" fontId="0" fillId="7" borderId="86" xfId="0" applyFill="1" applyBorder="1" applyProtection="1"/>
    <xf numFmtId="0" fontId="22" fillId="7" borderId="95" xfId="0" applyFont="1" applyFill="1" applyBorder="1" applyProtection="1"/>
    <xf numFmtId="0" fontId="22" fillId="7" borderId="96" xfId="0" applyFont="1" applyFill="1" applyBorder="1" applyProtection="1"/>
    <xf numFmtId="0" fontId="0" fillId="7" borderId="96" xfId="0" applyFill="1" applyBorder="1" applyProtection="1"/>
    <xf numFmtId="0" fontId="22" fillId="7" borderId="87" xfId="0" applyFont="1" applyFill="1" applyBorder="1" applyProtection="1"/>
    <xf numFmtId="0" fontId="22" fillId="7" borderId="88" xfId="0" applyFont="1" applyFill="1" applyBorder="1" applyProtection="1"/>
    <xf numFmtId="0" fontId="22" fillId="7" borderId="97" xfId="0" applyFont="1" applyFill="1" applyBorder="1" applyProtection="1"/>
    <xf numFmtId="0" fontId="28" fillId="7" borderId="53" xfId="0" applyFont="1" applyFill="1" applyBorder="1" applyAlignment="1" applyProtection="1"/>
    <xf numFmtId="0" fontId="2" fillId="0" borderId="82" xfId="0" applyFont="1" applyBorder="1" applyAlignment="1" applyProtection="1">
      <alignment vertical="center"/>
    </xf>
    <xf numFmtId="0" fontId="2" fillId="0" borderId="98" xfId="0" applyFont="1" applyBorder="1" applyProtection="1"/>
    <xf numFmtId="3" fontId="4" fillId="0" borderId="0" xfId="0" applyNumberFormat="1" applyFont="1" applyFill="1" applyBorder="1" applyAlignment="1" applyProtection="1">
      <alignment horizontal="center" vertical="center"/>
    </xf>
    <xf numFmtId="3" fontId="4" fillId="0" borderId="4" xfId="0" applyNumberFormat="1" applyFont="1" applyFill="1" applyBorder="1" applyAlignment="1" applyProtection="1">
      <alignment horizontal="center" vertical="center"/>
    </xf>
    <xf numFmtId="3" fontId="4" fillId="0" borderId="68" xfId="0" applyNumberFormat="1" applyFont="1" applyFill="1" applyBorder="1" applyAlignment="1" applyProtection="1">
      <alignment horizontal="center" vertical="center" wrapText="1"/>
    </xf>
    <xf numFmtId="0" fontId="22" fillId="7" borderId="99" xfId="0" applyFont="1" applyFill="1" applyBorder="1" applyProtection="1"/>
    <xf numFmtId="0" fontId="6" fillId="0" borderId="64" xfId="0" applyFont="1" applyBorder="1" applyAlignment="1" applyProtection="1">
      <alignment horizontal="left" indent="5"/>
    </xf>
    <xf numFmtId="164" fontId="2" fillId="4" borderId="48" xfId="0" applyNumberFormat="1" applyFont="1" applyFill="1" applyBorder="1" applyAlignment="1" applyProtection="1">
      <alignment horizontal="center" vertical="center"/>
      <protection locked="0"/>
    </xf>
    <xf numFmtId="164" fontId="2" fillId="4" borderId="67" xfId="0" applyNumberFormat="1" applyFont="1" applyFill="1" applyBorder="1" applyAlignment="1" applyProtection="1">
      <alignment horizontal="center" vertical="center"/>
      <protection locked="0"/>
    </xf>
    <xf numFmtId="164" fontId="11" fillId="4" borderId="38" xfId="0" applyNumberFormat="1" applyFont="1" applyFill="1" applyBorder="1" applyAlignment="1" applyProtection="1">
      <alignment horizontal="right" wrapText="1"/>
      <protection locked="0"/>
    </xf>
    <xf numFmtId="164" fontId="11" fillId="4" borderId="0" xfId="0" applyNumberFormat="1" applyFont="1" applyFill="1" applyBorder="1" applyAlignment="1" applyProtection="1">
      <alignment horizontal="right" wrapText="1"/>
      <protection locked="0"/>
    </xf>
    <xf numFmtId="164" fontId="11" fillId="4" borderId="71" xfId="0" applyNumberFormat="1" applyFont="1" applyFill="1" applyBorder="1" applyAlignment="1" applyProtection="1">
      <alignment horizontal="right" wrapText="1"/>
      <protection locked="0"/>
    </xf>
    <xf numFmtId="164" fontId="11" fillId="4" borderId="65" xfId="0" applyNumberFormat="1" applyFont="1" applyFill="1" applyBorder="1" applyAlignment="1" applyProtection="1">
      <alignment horizontal="right" wrapText="1"/>
      <protection locked="0"/>
    </xf>
    <xf numFmtId="3" fontId="2" fillId="6" borderId="0" xfId="0" applyNumberFormat="1" applyFont="1" applyFill="1" applyBorder="1" applyAlignment="1" applyProtection="1">
      <alignment horizontal="center" vertical="center"/>
    </xf>
    <xf numFmtId="14" fontId="7" fillId="5" borderId="2" xfId="0" applyNumberFormat="1" applyFont="1" applyFill="1" applyBorder="1" applyAlignment="1" applyProtection="1">
      <alignment horizontal="center" vertical="center" wrapText="1"/>
    </xf>
    <xf numFmtId="14" fontId="7" fillId="5" borderId="73" xfId="0" applyNumberFormat="1" applyFont="1" applyFill="1" applyBorder="1" applyAlignment="1" applyProtection="1">
      <alignment horizontal="center" vertical="center" wrapText="1"/>
    </xf>
    <xf numFmtId="164" fontId="2" fillId="4" borderId="100" xfId="0" applyNumberFormat="1" applyFont="1" applyFill="1" applyBorder="1" applyAlignment="1" applyProtection="1">
      <alignment vertical="center"/>
      <protection locked="0"/>
    </xf>
    <xf numFmtId="164" fontId="2" fillId="4" borderId="101" xfId="0" applyNumberFormat="1" applyFont="1" applyFill="1" applyBorder="1" applyAlignment="1" applyProtection="1">
      <alignment vertical="center"/>
      <protection locked="0"/>
    </xf>
    <xf numFmtId="164" fontId="2" fillId="4" borderId="79" xfId="0" applyNumberFormat="1" applyFont="1" applyFill="1" applyBorder="1" applyAlignment="1" applyProtection="1">
      <alignment horizontal="right" vertical="center"/>
      <protection locked="0"/>
    </xf>
    <xf numFmtId="3" fontId="2" fillId="6" borderId="0" xfId="0" applyNumberFormat="1" applyFont="1" applyFill="1" applyBorder="1" applyAlignment="1" applyProtection="1">
      <alignment horizontal="center"/>
    </xf>
    <xf numFmtId="3" fontId="2" fillId="4" borderId="85" xfId="0" applyNumberFormat="1" applyFont="1" applyFill="1" applyBorder="1" applyAlignment="1" applyProtection="1">
      <alignment vertical="center" wrapText="1"/>
      <protection locked="0"/>
    </xf>
    <xf numFmtId="0" fontId="22" fillId="9" borderId="14" xfId="0" applyFont="1" applyFill="1" applyBorder="1" applyAlignment="1" applyProtection="1">
      <alignment horizontal="center" vertical="center" wrapText="1"/>
    </xf>
    <xf numFmtId="0" fontId="22" fillId="9" borderId="23" xfId="0" applyFont="1" applyFill="1" applyBorder="1" applyAlignment="1" applyProtection="1">
      <alignment horizontal="center" vertical="center" wrapText="1"/>
    </xf>
    <xf numFmtId="0" fontId="22" fillId="9" borderId="15" xfId="0" applyFont="1" applyFill="1" applyBorder="1" applyAlignment="1" applyProtection="1">
      <alignment horizontal="center" vertical="center" wrapText="1"/>
    </xf>
    <xf numFmtId="0" fontId="22" fillId="7" borderId="0" xfId="0" applyFont="1" applyFill="1" applyBorder="1" applyAlignment="1" applyProtection="1">
      <alignment horizontal="center"/>
    </xf>
    <xf numFmtId="0" fontId="22" fillId="7" borderId="0" xfId="0" applyFont="1" applyFill="1" applyBorder="1" applyAlignment="1" applyProtection="1">
      <alignment horizontal="left" vertical="top"/>
    </xf>
    <xf numFmtId="0" fontId="22" fillId="7" borderId="99" xfId="0" applyFont="1" applyFill="1" applyBorder="1" applyAlignment="1" applyProtection="1">
      <alignment horizontal="center" vertical="center" wrapText="1"/>
    </xf>
    <xf numFmtId="0" fontId="0" fillId="7" borderId="103" xfId="0" applyFill="1" applyBorder="1" applyProtection="1"/>
    <xf numFmtId="0" fontId="0" fillId="7" borderId="102" xfId="0" applyFill="1" applyBorder="1" applyProtection="1"/>
    <xf numFmtId="0" fontId="0" fillId="7" borderId="104" xfId="0" applyFill="1" applyBorder="1" applyProtection="1"/>
    <xf numFmtId="3" fontId="2" fillId="4" borderId="66" xfId="0" applyNumberFormat="1" applyFont="1" applyFill="1" applyBorder="1" applyAlignment="1" applyProtection="1">
      <alignment vertical="center" wrapText="1"/>
      <protection locked="0"/>
    </xf>
    <xf numFmtId="0" fontId="22" fillId="0" borderId="23" xfId="0" applyFont="1" applyBorder="1" applyAlignment="1" applyProtection="1">
      <alignment vertical="center" wrapText="1"/>
      <protection locked="0"/>
    </xf>
    <xf numFmtId="0" fontId="22" fillId="0" borderId="58" xfId="0" applyFont="1" applyBorder="1" applyAlignment="1" applyProtection="1">
      <alignment vertical="center" wrapText="1"/>
      <protection locked="0"/>
    </xf>
    <xf numFmtId="164" fontId="22" fillId="0" borderId="14" xfId="0" applyNumberFormat="1" applyFont="1" applyBorder="1" applyAlignment="1" applyProtection="1">
      <alignment vertical="center" wrapText="1"/>
      <protection locked="0"/>
    </xf>
    <xf numFmtId="164" fontId="22" fillId="0" borderId="15" xfId="0" applyNumberFormat="1" applyFont="1" applyBorder="1" applyAlignment="1" applyProtection="1">
      <alignment vertical="center" wrapText="1"/>
      <protection locked="0"/>
    </xf>
    <xf numFmtId="0" fontId="22" fillId="0" borderId="14" xfId="0" applyFont="1" applyBorder="1" applyAlignment="1" applyProtection="1">
      <alignment vertical="center" wrapText="1"/>
      <protection locked="0"/>
    </xf>
    <xf numFmtId="0" fontId="22" fillId="0" borderId="15" xfId="0" applyFont="1" applyBorder="1" applyAlignment="1" applyProtection="1">
      <alignment vertical="center" wrapText="1"/>
      <protection locked="0"/>
    </xf>
    <xf numFmtId="0" fontId="2" fillId="2" borderId="0" xfId="0" applyFont="1" applyFill="1"/>
    <xf numFmtId="0" fontId="42" fillId="0" borderId="61" xfId="0" applyFont="1" applyBorder="1" applyAlignment="1">
      <alignment wrapText="1"/>
    </xf>
    <xf numFmtId="0" fontId="42" fillId="0" borderId="62" xfId="0" applyFont="1" applyBorder="1" applyAlignment="1">
      <alignment wrapText="1"/>
    </xf>
    <xf numFmtId="0" fontId="43" fillId="0" borderId="0" xfId="0" applyFont="1" applyAlignment="1">
      <alignment horizontal="left" indent="2"/>
    </xf>
    <xf numFmtId="0" fontId="43" fillId="0" borderId="0" xfId="0" applyFont="1" applyAlignment="1">
      <alignment horizontal="right"/>
    </xf>
    <xf numFmtId="0" fontId="43" fillId="0" borderId="0" xfId="0" applyFont="1"/>
    <xf numFmtId="0" fontId="42" fillId="0" borderId="64" xfId="0" applyFont="1" applyBorder="1" applyAlignment="1">
      <alignment wrapText="1"/>
    </xf>
    <xf numFmtId="0" fontId="42" fillId="0" borderId="0" xfId="0" applyFont="1" applyAlignment="1">
      <alignment wrapText="1"/>
    </xf>
    <xf numFmtId="0" fontId="37" fillId="0" borderId="64" xfId="0" applyFont="1" applyBorder="1" applyAlignment="1">
      <alignment horizontal="center" wrapText="1"/>
    </xf>
    <xf numFmtId="0" fontId="37" fillId="0" borderId="0" xfId="0" applyFont="1" applyAlignment="1">
      <alignment horizontal="center" wrapText="1"/>
    </xf>
    <xf numFmtId="0" fontId="37" fillId="0" borderId="65" xfId="0" applyFont="1" applyBorder="1" applyAlignment="1">
      <alignment horizontal="center" wrapText="1"/>
    </xf>
    <xf numFmtId="0" fontId="2" fillId="4" borderId="0" xfId="0" applyFont="1" applyFill="1" applyAlignment="1" applyProtection="1">
      <alignment horizontal="right" vertical="center"/>
      <protection locked="0"/>
    </xf>
    <xf numFmtId="0" fontId="17" fillId="0" borderId="64" xfId="0" applyFont="1" applyBorder="1"/>
    <xf numFmtId="0" fontId="4" fillId="2" borderId="0" xfId="0" applyFont="1" applyFill="1"/>
    <xf numFmtId="0" fontId="6" fillId="0" borderId="64" xfId="0" applyFont="1" applyBorder="1" applyAlignment="1">
      <alignment vertical="center"/>
    </xf>
    <xf numFmtId="0" fontId="2" fillId="4" borderId="5" xfId="0" applyFont="1" applyFill="1" applyBorder="1" applyAlignment="1">
      <alignment horizontal="right" vertical="center"/>
    </xf>
    <xf numFmtId="0" fontId="2" fillId="4" borderId="67" xfId="0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65" xfId="0" applyFont="1" applyBorder="1" applyAlignment="1">
      <alignment horizontal="left" vertical="center"/>
    </xf>
    <xf numFmtId="0" fontId="4" fillId="0" borderId="65" xfId="0" applyFont="1" applyBorder="1" applyAlignment="1">
      <alignment vertical="center" wrapText="1"/>
    </xf>
    <xf numFmtId="0" fontId="6" fillId="0" borderId="64" xfId="0" applyFont="1" applyBorder="1" applyAlignment="1">
      <alignment horizontal="left" vertical="center" indent="1"/>
    </xf>
    <xf numFmtId="10" fontId="2" fillId="0" borderId="70" xfId="1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64" xfId="0" applyFont="1" applyBorder="1"/>
    <xf numFmtId="0" fontId="7" fillId="5" borderId="72" xfId="0" applyFont="1" applyFill="1" applyBorder="1" applyAlignment="1">
      <alignment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73" xfId="0" applyFont="1" applyFill="1" applyBorder="1" applyAlignment="1">
      <alignment horizontal="center" vertical="center" wrapText="1"/>
    </xf>
    <xf numFmtId="0" fontId="6" fillId="0" borderId="64" xfId="0" applyFont="1" applyBorder="1" applyAlignment="1">
      <alignment horizontal="left"/>
    </xf>
    <xf numFmtId="164" fontId="2" fillId="4" borderId="69" xfId="0" applyNumberFormat="1" applyFont="1" applyFill="1" applyBorder="1" applyAlignment="1" applyProtection="1">
      <alignment vertical="center"/>
      <protection locked="0"/>
    </xf>
    <xf numFmtId="164" fontId="2" fillId="4" borderId="105" xfId="0" applyNumberFormat="1" applyFont="1" applyFill="1" applyBorder="1" applyAlignment="1" applyProtection="1">
      <alignment vertical="center"/>
      <protection locked="0"/>
    </xf>
    <xf numFmtId="0" fontId="14" fillId="0" borderId="64" xfId="0" applyFont="1" applyBorder="1" applyAlignment="1">
      <alignment horizontal="left"/>
    </xf>
    <xf numFmtId="164" fontId="4" fillId="0" borderId="10" xfId="0" applyNumberFormat="1" applyFont="1" applyBorder="1" applyAlignment="1">
      <alignment vertical="center"/>
    </xf>
    <xf numFmtId="164" fontId="4" fillId="0" borderId="70" xfId="0" applyNumberFormat="1" applyFont="1" applyBorder="1" applyAlignment="1">
      <alignment vertical="center"/>
    </xf>
    <xf numFmtId="164" fontId="2" fillId="4" borderId="106" xfId="0" applyNumberFormat="1" applyFont="1" applyFill="1" applyBorder="1" applyAlignment="1" applyProtection="1">
      <alignment vertical="center"/>
      <protection locked="0"/>
    </xf>
    <xf numFmtId="164" fontId="2" fillId="4" borderId="70" xfId="0" applyNumberFormat="1" applyFont="1" applyFill="1" applyBorder="1" applyAlignment="1" applyProtection="1">
      <alignment vertical="center"/>
      <protection locked="0"/>
    </xf>
    <xf numFmtId="164" fontId="2" fillId="0" borderId="10" xfId="0" applyNumberFormat="1" applyFont="1" applyBorder="1" applyAlignment="1">
      <alignment vertical="center"/>
    </xf>
    <xf numFmtId="164" fontId="2" fillId="0" borderId="70" xfId="0" applyNumberFormat="1" applyFont="1" applyBorder="1" applyAlignment="1">
      <alignment vertical="center"/>
    </xf>
    <xf numFmtId="0" fontId="6" fillId="0" borderId="64" xfId="0" applyFont="1" applyBorder="1" applyAlignment="1">
      <alignment horizontal="left" indent="1"/>
    </xf>
    <xf numFmtId="0" fontId="5" fillId="2" borderId="0" xfId="0" applyFont="1" applyFill="1"/>
    <xf numFmtId="0" fontId="2" fillId="0" borderId="65" xfId="0" applyFont="1" applyBorder="1"/>
    <xf numFmtId="14" fontId="7" fillId="5" borderId="2" xfId="0" applyNumberFormat="1" applyFont="1" applyFill="1" applyBorder="1" applyAlignment="1">
      <alignment horizontal="center" vertical="center" wrapText="1"/>
    </xf>
    <xf numFmtId="14" fontId="7" fillId="5" borderId="73" xfId="0" applyNumberFormat="1" applyFont="1" applyFill="1" applyBorder="1" applyAlignment="1">
      <alignment horizontal="center" vertical="center" wrapText="1"/>
    </xf>
    <xf numFmtId="3" fontId="6" fillId="0" borderId="64" xfId="0" applyNumberFormat="1" applyFont="1" applyBorder="1" applyAlignment="1">
      <alignment horizontal="left" indent="1"/>
    </xf>
    <xf numFmtId="3" fontId="14" fillId="0" borderId="64" xfId="0" applyNumberFormat="1" applyFont="1" applyBorder="1" applyAlignment="1">
      <alignment horizontal="left"/>
    </xf>
    <xf numFmtId="164" fontId="4" fillId="0" borderId="0" xfId="0" applyNumberFormat="1" applyFont="1" applyAlignment="1">
      <alignment vertical="center"/>
    </xf>
    <xf numFmtId="164" fontId="4" fillId="0" borderId="65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164" fontId="2" fillId="0" borderId="65" xfId="0" applyNumberFormat="1" applyFont="1" applyBorder="1" applyAlignment="1">
      <alignment vertical="center"/>
    </xf>
    <xf numFmtId="3" fontId="2" fillId="0" borderId="64" xfId="0" applyNumberFormat="1" applyFont="1" applyBorder="1" applyAlignment="1">
      <alignment horizontal="left" vertical="center" wrapText="1" indent="1"/>
    </xf>
    <xf numFmtId="3" fontId="2" fillId="0" borderId="64" xfId="0" applyNumberFormat="1" applyFont="1" applyBorder="1" applyAlignment="1">
      <alignment horizontal="left" vertical="center" indent="1"/>
    </xf>
    <xf numFmtId="0" fontId="2" fillId="0" borderId="64" xfId="0" applyFont="1" applyBorder="1" applyAlignment="1">
      <alignment horizontal="left" vertical="center" indent="1"/>
    </xf>
    <xf numFmtId="0" fontId="14" fillId="6" borderId="64" xfId="0" applyFont="1" applyFill="1" applyBorder="1" applyAlignment="1">
      <alignment horizontal="left"/>
    </xf>
    <xf numFmtId="0" fontId="6" fillId="6" borderId="64" xfId="0" applyFont="1" applyFill="1" applyBorder="1" applyAlignment="1">
      <alignment horizontal="left"/>
    </xf>
    <xf numFmtId="0" fontId="2" fillId="6" borderId="64" xfId="0" quotePrefix="1" applyFont="1" applyFill="1" applyBorder="1" applyAlignment="1">
      <alignment horizontal="left" wrapText="1" indent="2"/>
    </xf>
    <xf numFmtId="0" fontId="6" fillId="0" borderId="64" xfId="0" quotePrefix="1" applyFont="1" applyBorder="1" applyAlignment="1">
      <alignment horizontal="left" indent="2"/>
    </xf>
    <xf numFmtId="0" fontId="14" fillId="0" borderId="64" xfId="0" quotePrefix="1" applyFont="1" applyBorder="1" applyAlignment="1">
      <alignment horizontal="left"/>
    </xf>
    <xf numFmtId="3" fontId="4" fillId="0" borderId="0" xfId="0" applyNumberFormat="1" applyFont="1" applyAlignment="1">
      <alignment vertical="center"/>
    </xf>
    <xf numFmtId="3" fontId="4" fillId="0" borderId="65" xfId="0" applyNumberFormat="1" applyFont="1" applyBorder="1" applyAlignment="1">
      <alignment vertical="center"/>
    </xf>
    <xf numFmtId="0" fontId="14" fillId="0" borderId="107" xfId="0" applyFont="1" applyBorder="1" applyAlignment="1">
      <alignment horizontal="left"/>
    </xf>
    <xf numFmtId="164" fontId="4" fillId="0" borderId="0" xfId="0" applyNumberFormat="1" applyFont="1" applyAlignment="1">
      <alignment horizontal="right" vertical="center"/>
    </xf>
    <xf numFmtId="164" fontId="4" fillId="0" borderId="65" xfId="0" applyNumberFormat="1" applyFont="1" applyBorder="1" applyAlignment="1">
      <alignment horizontal="right" vertical="center"/>
    </xf>
    <xf numFmtId="0" fontId="6" fillId="0" borderId="107" xfId="0" applyFont="1" applyBorder="1" applyAlignment="1">
      <alignment horizontal="left"/>
    </xf>
    <xf numFmtId="0" fontId="6" fillId="0" borderId="108" xfId="0" applyFont="1" applyBorder="1" applyAlignment="1">
      <alignment horizontal="left"/>
    </xf>
    <xf numFmtId="0" fontId="7" fillId="5" borderId="110" xfId="0" applyFont="1" applyFill="1" applyBorder="1" applyAlignment="1">
      <alignment vertical="center"/>
    </xf>
    <xf numFmtId="0" fontId="6" fillId="0" borderId="64" xfId="0" applyFont="1" applyBorder="1" applyAlignment="1">
      <alignment horizontal="left" wrapText="1"/>
    </xf>
    <xf numFmtId="0" fontId="4" fillId="0" borderId="64" xfId="0" applyFont="1" applyBorder="1" applyAlignment="1">
      <alignment horizontal="left"/>
    </xf>
    <xf numFmtId="164" fontId="4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164" fontId="4" fillId="0" borderId="65" xfId="0" applyNumberFormat="1" applyFont="1" applyBorder="1" applyAlignment="1">
      <alignment horizontal="left" vertical="center"/>
    </xf>
    <xf numFmtId="0" fontId="2" fillId="6" borderId="64" xfId="0" quotePrefix="1" applyFont="1" applyFill="1" applyBorder="1" applyAlignment="1">
      <alignment horizontal="left" wrapText="1"/>
    </xf>
    <xf numFmtId="0" fontId="32" fillId="0" borderId="64" xfId="0" applyFont="1" applyBorder="1" applyAlignment="1">
      <alignment horizontal="left" wrapText="1"/>
    </xf>
    <xf numFmtId="0" fontId="2" fillId="0" borderId="65" xfId="0" applyFont="1" applyBorder="1" applyAlignment="1">
      <alignment vertical="center"/>
    </xf>
    <xf numFmtId="0" fontId="7" fillId="5" borderId="2" xfId="0" applyFont="1" applyFill="1" applyBorder="1" applyAlignment="1">
      <alignment horizontal="center" wrapText="1"/>
    </xf>
    <xf numFmtId="0" fontId="7" fillId="5" borderId="73" xfId="0" applyFont="1" applyFill="1" applyBorder="1" applyAlignment="1">
      <alignment horizontal="center" wrapText="1"/>
    </xf>
    <xf numFmtId="0" fontId="13" fillId="0" borderId="64" xfId="0" applyFont="1" applyBorder="1" applyAlignment="1">
      <alignment horizontal="left" wrapText="1" indent="2"/>
    </xf>
    <xf numFmtId="0" fontId="2" fillId="7" borderId="0" xfId="0" applyFont="1" applyFill="1"/>
    <xf numFmtId="0" fontId="2" fillId="0" borderId="20" xfId="0" applyFont="1" applyBorder="1" applyAlignment="1">
      <alignment vertical="center"/>
    </xf>
    <xf numFmtId="0" fontId="2" fillId="7" borderId="83" xfId="0" applyFont="1" applyFill="1" applyBorder="1"/>
    <xf numFmtId="0" fontId="44" fillId="7" borderId="108" xfId="0" applyFont="1" applyFill="1" applyBorder="1" applyAlignment="1">
      <alignment horizontal="left" wrapText="1" indent="2"/>
    </xf>
    <xf numFmtId="0" fontId="8" fillId="0" borderId="64" xfId="0" applyFont="1" applyBorder="1" applyAlignment="1">
      <alignment horizontal="left" wrapText="1" indent="2"/>
    </xf>
    <xf numFmtId="0" fontId="2" fillId="0" borderId="64" xfId="0" applyFont="1" applyBorder="1" applyAlignment="1">
      <alignment horizontal="left" vertical="top" wrapText="1"/>
    </xf>
    <xf numFmtId="0" fontId="2" fillId="0" borderId="64" xfId="0" applyFont="1" applyBorder="1" applyAlignment="1">
      <alignment vertical="center"/>
    </xf>
    <xf numFmtId="0" fontId="2" fillId="0" borderId="72" xfId="0" applyFont="1" applyBorder="1" applyAlignment="1">
      <alignment vertical="center"/>
    </xf>
    <xf numFmtId="0" fontId="2" fillId="0" borderId="2" xfId="0" applyFont="1" applyBorder="1"/>
    <xf numFmtId="0" fontId="2" fillId="0" borderId="73" xfId="0" applyFont="1" applyBorder="1"/>
    <xf numFmtId="0" fontId="4" fillId="0" borderId="64" xfId="0" applyFont="1" applyBorder="1" applyAlignment="1">
      <alignment wrapText="1"/>
    </xf>
    <xf numFmtId="0" fontId="6" fillId="0" borderId="0" xfId="0" applyFont="1"/>
    <xf numFmtId="0" fontId="6" fillId="0" borderId="65" xfId="0" applyFont="1" applyBorder="1"/>
    <xf numFmtId="0" fontId="2" fillId="0" borderId="64" xfId="0" applyFont="1" applyBorder="1" applyAlignment="1">
      <alignment wrapText="1"/>
    </xf>
    <xf numFmtId="0" fontId="2" fillId="0" borderId="64" xfId="0" applyFont="1" applyBorder="1" applyAlignment="1">
      <alignment vertical="center" wrapText="1"/>
    </xf>
    <xf numFmtId="0" fontId="2" fillId="0" borderId="86" xfId="0" applyFont="1" applyBorder="1"/>
    <xf numFmtId="0" fontId="2" fillId="0" borderId="87" xfId="0" applyFont="1" applyBorder="1"/>
    <xf numFmtId="0" fontId="2" fillId="0" borderId="88" xfId="0" applyFont="1" applyBorder="1"/>
    <xf numFmtId="164" fontId="2" fillId="4" borderId="111" xfId="0" applyNumberFormat="1" applyFont="1" applyFill="1" applyBorder="1" applyAlignment="1" applyProtection="1">
      <alignment vertical="center"/>
      <protection locked="0"/>
    </xf>
    <xf numFmtId="0" fontId="45" fillId="7" borderId="0" xfId="0" applyFont="1" applyFill="1" applyBorder="1" applyAlignment="1" applyProtection="1"/>
    <xf numFmtId="0" fontId="46" fillId="0" borderId="65" xfId="0" applyFont="1" applyBorder="1" applyAlignment="1">
      <alignment vertical="center" wrapText="1"/>
    </xf>
    <xf numFmtId="0" fontId="46" fillId="0" borderId="0" xfId="0" applyFont="1" applyAlignment="1">
      <alignment vertical="top" wrapText="1"/>
    </xf>
    <xf numFmtId="164" fontId="2" fillId="4" borderId="76" xfId="0" applyNumberFormat="1" applyFont="1" applyFill="1" applyBorder="1" applyAlignment="1" applyProtection="1">
      <alignment vertical="center"/>
      <protection locked="0"/>
    </xf>
    <xf numFmtId="164" fontId="4" fillId="4" borderId="37" xfId="0" applyNumberFormat="1" applyFont="1" applyFill="1" applyBorder="1" applyAlignment="1" applyProtection="1">
      <alignment vertical="center"/>
      <protection locked="0"/>
    </xf>
    <xf numFmtId="164" fontId="2" fillId="4" borderId="112" xfId="0" applyNumberFormat="1" applyFont="1" applyFill="1" applyBorder="1" applyAlignment="1" applyProtection="1">
      <alignment vertical="center"/>
      <protection locked="0"/>
    </xf>
    <xf numFmtId="164" fontId="2" fillId="4" borderId="38" xfId="0" applyNumberFormat="1" applyFont="1" applyFill="1" applyBorder="1" applyAlignment="1" applyProtection="1">
      <alignment vertical="center"/>
      <protection locked="0"/>
    </xf>
    <xf numFmtId="164" fontId="2" fillId="4" borderId="113" xfId="0" applyNumberFormat="1" applyFont="1" applyFill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/>
    <xf numFmtId="165" fontId="2" fillId="4" borderId="6" xfId="0" applyNumberFormat="1" applyFont="1" applyFill="1" applyBorder="1" applyAlignment="1" applyProtection="1">
      <alignment horizontal="right" vertical="center"/>
      <protection locked="0"/>
    </xf>
    <xf numFmtId="165" fontId="2" fillId="4" borderId="66" xfId="0" applyNumberFormat="1" applyFont="1" applyFill="1" applyBorder="1" applyAlignment="1" applyProtection="1">
      <alignment horizontal="right" vertical="center"/>
      <protection locked="0"/>
    </xf>
    <xf numFmtId="0" fontId="2" fillId="4" borderId="0" xfId="0" applyFont="1" applyFill="1" applyBorder="1" applyAlignment="1" applyProtection="1">
      <alignment horizontal="right" vertical="center"/>
      <protection locked="0"/>
    </xf>
    <xf numFmtId="0" fontId="2" fillId="4" borderId="65" xfId="0" applyFont="1" applyFill="1" applyBorder="1" applyAlignment="1" applyProtection="1">
      <alignment horizontal="right" vertical="center"/>
      <protection locked="0"/>
    </xf>
    <xf numFmtId="14" fontId="7" fillId="5" borderId="0" xfId="0" applyNumberFormat="1" applyFont="1" applyFill="1" applyBorder="1" applyAlignment="1" applyProtection="1">
      <alignment horizontal="center" vertical="center" wrapText="1"/>
    </xf>
    <xf numFmtId="14" fontId="7" fillId="5" borderId="65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center" wrapText="1"/>
    </xf>
    <xf numFmtId="0" fontId="12" fillId="0" borderId="65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/>
    </xf>
    <xf numFmtId="0" fontId="7" fillId="0" borderId="65" xfId="0" applyFont="1" applyBorder="1" applyAlignment="1" applyProtection="1">
      <alignment horizontal="center"/>
    </xf>
    <xf numFmtId="0" fontId="2" fillId="4" borderId="38" xfId="0" applyFont="1" applyFill="1" applyBorder="1" applyAlignment="1" applyProtection="1">
      <alignment horizontal="right" vertical="center"/>
      <protection locked="0"/>
    </xf>
    <xf numFmtId="0" fontId="2" fillId="4" borderId="71" xfId="0" applyFont="1" applyFill="1" applyBorder="1" applyAlignment="1" applyProtection="1">
      <alignment horizontal="right" vertical="center"/>
      <protection locked="0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2" fillId="4" borderId="65" xfId="0" applyFont="1" applyFill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</xf>
    <xf numFmtId="0" fontId="2" fillId="4" borderId="6" xfId="0" applyFont="1" applyFill="1" applyBorder="1" applyAlignment="1" applyProtection="1">
      <alignment vertical="center"/>
      <protection locked="0"/>
    </xf>
    <xf numFmtId="0" fontId="2" fillId="4" borderId="6" xfId="0" applyFont="1" applyFill="1" applyBorder="1" applyAlignment="1" applyProtection="1"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2" fillId="4" borderId="7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2" fillId="4" borderId="68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/>
    </xf>
    <xf numFmtId="0" fontId="5" fillId="0" borderId="65" xfId="0" applyFont="1" applyBorder="1" applyAlignment="1" applyProtection="1">
      <alignment horizontal="left" vertical="center"/>
    </xf>
    <xf numFmtId="0" fontId="2" fillId="4" borderId="0" xfId="0" applyFont="1" applyFill="1" applyBorder="1" applyAlignment="1" applyProtection="1">
      <alignment horizontal="left" vertical="top" wrapText="1"/>
      <protection locked="0"/>
    </xf>
    <xf numFmtId="0" fontId="2" fillId="4" borderId="65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Border="1" applyAlignment="1" applyProtection="1">
      <alignment horizontal="center" wrapText="1"/>
    </xf>
    <xf numFmtId="0" fontId="4" fillId="0" borderId="65" xfId="0" applyFont="1" applyBorder="1" applyAlignment="1" applyProtection="1">
      <alignment horizontal="center" wrapText="1"/>
    </xf>
    <xf numFmtId="0" fontId="4" fillId="0" borderId="0" xfId="0" applyFont="1" applyBorder="1" applyAlignment="1" applyProtection="1">
      <alignment horizontal="center" vertical="top" wrapText="1"/>
    </xf>
    <xf numFmtId="0" fontId="4" fillId="0" borderId="65" xfId="0" applyFont="1" applyBorder="1" applyAlignment="1" applyProtection="1">
      <alignment horizontal="center" vertical="top" wrapText="1"/>
    </xf>
    <xf numFmtId="14" fontId="2" fillId="4" borderId="6" xfId="0" applyNumberFormat="1" applyFont="1" applyFill="1" applyBorder="1" applyAlignment="1" applyProtection="1">
      <alignment horizontal="left" vertical="center"/>
      <protection locked="0"/>
    </xf>
    <xf numFmtId="14" fontId="2" fillId="4" borderId="66" xfId="0" applyNumberFormat="1" applyFont="1" applyFill="1" applyBorder="1" applyAlignment="1" applyProtection="1">
      <alignment horizontal="left" vertical="center"/>
      <protection locked="0"/>
    </xf>
    <xf numFmtId="0" fontId="2" fillId="4" borderId="5" xfId="0" applyFont="1" applyFill="1" applyBorder="1" applyAlignment="1" applyProtection="1">
      <alignment horizontal="left" vertical="center"/>
      <protection locked="0"/>
    </xf>
    <xf numFmtId="0" fontId="2" fillId="4" borderId="67" xfId="0" applyFont="1" applyFill="1" applyBorder="1" applyAlignment="1" applyProtection="1">
      <alignment horizontal="left" vertical="center"/>
      <protection locked="0"/>
    </xf>
    <xf numFmtId="0" fontId="12" fillId="0" borderId="59" xfId="0" applyFont="1" applyBorder="1" applyAlignment="1" applyProtection="1">
      <alignment horizontal="center" vertical="center" wrapText="1"/>
    </xf>
    <xf numFmtId="0" fontId="12" fillId="0" borderId="84" xfId="0" applyFont="1" applyBorder="1" applyAlignment="1" applyProtection="1">
      <alignment horizontal="center" vertical="center" wrapText="1"/>
    </xf>
    <xf numFmtId="3" fontId="2" fillId="4" borderId="6" xfId="0" applyNumberFormat="1" applyFont="1" applyFill="1" applyBorder="1" applyAlignment="1" applyProtection="1">
      <alignment horizontal="center" vertical="center"/>
      <protection locked="0"/>
    </xf>
    <xf numFmtId="3" fontId="2" fillId="4" borderId="66" xfId="0" applyNumberFormat="1" applyFont="1" applyFill="1" applyBorder="1" applyAlignment="1" applyProtection="1">
      <alignment horizontal="center" vertical="center"/>
      <protection locked="0"/>
    </xf>
    <xf numFmtId="3" fontId="2" fillId="4" borderId="5" xfId="0" applyNumberFormat="1" applyFont="1" applyFill="1" applyBorder="1" applyAlignment="1" applyProtection="1">
      <alignment horizontal="center" vertical="center"/>
      <protection locked="0"/>
    </xf>
    <xf numFmtId="3" fontId="2" fillId="4" borderId="67" xfId="0" applyNumberFormat="1" applyFont="1" applyFill="1" applyBorder="1" applyAlignment="1" applyProtection="1">
      <alignment horizontal="center" vertical="center"/>
      <protection locked="0"/>
    </xf>
    <xf numFmtId="0" fontId="11" fillId="4" borderId="0" xfId="0" applyFont="1" applyFill="1" applyBorder="1" applyAlignment="1" applyProtection="1">
      <alignment horizontal="center" vertical="center" wrapText="1"/>
      <protection locked="0"/>
    </xf>
    <xf numFmtId="0" fontId="11" fillId="4" borderId="65" xfId="0" applyFont="1" applyFill="1" applyBorder="1" applyAlignment="1" applyProtection="1">
      <alignment horizontal="center" vertical="center" wrapText="1"/>
      <protection locked="0"/>
    </xf>
    <xf numFmtId="0" fontId="40" fillId="0" borderId="62" xfId="0" applyFont="1" applyBorder="1" applyAlignment="1" applyProtection="1">
      <alignment horizontal="center" vertical="center" wrapText="1"/>
    </xf>
    <xf numFmtId="0" fontId="40" fillId="0" borderId="63" xfId="0" applyFont="1" applyBorder="1" applyAlignment="1" applyProtection="1">
      <alignment horizontal="center" vertical="center" wrapText="1"/>
    </xf>
    <xf numFmtId="0" fontId="40" fillId="0" borderId="0" xfId="0" applyFont="1" applyBorder="1" applyAlignment="1" applyProtection="1">
      <alignment horizontal="center" vertical="center" wrapText="1"/>
    </xf>
    <xf numFmtId="0" fontId="40" fillId="0" borderId="65" xfId="0" applyFont="1" applyBorder="1" applyAlignment="1" applyProtection="1">
      <alignment horizontal="center" vertical="center" wrapText="1"/>
    </xf>
    <xf numFmtId="0" fontId="2" fillId="4" borderId="5" xfId="0" applyFont="1" applyFill="1" applyBorder="1" applyAlignment="1" applyProtection="1">
      <alignment horizontal="right" vertical="center"/>
      <protection locked="0"/>
    </xf>
    <xf numFmtId="0" fontId="2" fillId="4" borderId="67" xfId="0" applyFont="1" applyFill="1" applyBorder="1" applyAlignment="1" applyProtection="1">
      <alignment horizontal="right" vertical="center"/>
      <protection locked="0"/>
    </xf>
    <xf numFmtId="0" fontId="2" fillId="4" borderId="4" xfId="0" applyFont="1" applyFill="1" applyBorder="1" applyAlignment="1" applyProtection="1">
      <alignment horizontal="right" vertical="center"/>
      <protection locked="0"/>
    </xf>
    <xf numFmtId="0" fontId="2" fillId="4" borderId="68" xfId="0" applyFont="1" applyFill="1" applyBorder="1" applyAlignment="1" applyProtection="1">
      <alignment horizontal="right" vertical="center"/>
      <protection locked="0"/>
    </xf>
    <xf numFmtId="14" fontId="7" fillId="5" borderId="0" xfId="0" applyNumberFormat="1" applyFont="1" applyFill="1" applyBorder="1" applyAlignment="1" applyProtection="1">
      <alignment horizontal="center" wrapText="1"/>
    </xf>
    <xf numFmtId="0" fontId="5" fillId="5" borderId="0" xfId="0" applyFont="1" applyFill="1" applyBorder="1" applyAlignment="1" applyProtection="1"/>
    <xf numFmtId="0" fontId="5" fillId="5" borderId="65" xfId="0" applyFont="1" applyFill="1" applyBorder="1" applyAlignment="1" applyProtection="1"/>
    <xf numFmtId="0" fontId="37" fillId="0" borderId="64" xfId="0" applyFont="1" applyBorder="1" applyAlignment="1" applyProtection="1">
      <alignment horizontal="center" wrapText="1"/>
    </xf>
    <xf numFmtId="0" fontId="37" fillId="0" borderId="0" xfId="0" applyFont="1" applyBorder="1" applyAlignment="1" applyProtection="1">
      <alignment horizontal="center" wrapText="1"/>
    </xf>
    <xf numFmtId="0" fontId="37" fillId="0" borderId="65" xfId="0" applyFont="1" applyBorder="1" applyAlignment="1" applyProtection="1">
      <alignment horizontal="center" wrapText="1"/>
    </xf>
    <xf numFmtId="0" fontId="4" fillId="4" borderId="6" xfId="0" applyFont="1" applyFill="1" applyBorder="1" applyAlignment="1" applyProtection="1">
      <alignment horizontal="right" vertical="center" wrapText="1"/>
      <protection locked="0"/>
    </xf>
    <xf numFmtId="0" fontId="4" fillId="4" borderId="66" xfId="0" applyFont="1" applyFill="1" applyBorder="1" applyAlignment="1" applyProtection="1">
      <alignment horizontal="right" vertical="center" wrapText="1"/>
      <protection locked="0"/>
    </xf>
    <xf numFmtId="14" fontId="2" fillId="4" borderId="5" xfId="0" applyNumberFormat="1" applyFont="1" applyFill="1" applyBorder="1" applyAlignment="1" applyProtection="1">
      <alignment horizontal="right" vertical="center"/>
      <protection locked="0"/>
    </xf>
    <xf numFmtId="14" fontId="2" fillId="4" borderId="5" xfId="0" applyNumberFormat="1" applyFont="1" applyFill="1" applyBorder="1" applyAlignment="1" applyProtection="1">
      <alignment horizontal="center" vertical="center" wrapText="1"/>
      <protection locked="0"/>
    </xf>
    <xf numFmtId="14" fontId="2" fillId="4" borderId="6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 wrapText="1"/>
    </xf>
    <xf numFmtId="0" fontId="4" fillId="0" borderId="0" xfId="0" applyFont="1" applyAlignment="1" applyProtection="1">
      <alignment horizontal="center" vertical="top" wrapText="1"/>
    </xf>
    <xf numFmtId="0" fontId="2" fillId="4" borderId="0" xfId="0" applyFont="1" applyFill="1" applyAlignment="1" applyProtection="1">
      <alignment horizontal="left" vertical="top" wrapText="1"/>
      <protection locked="0"/>
    </xf>
    <xf numFmtId="0" fontId="33" fillId="0" borderId="0" xfId="0" applyFont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12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/>
    </xf>
    <xf numFmtId="0" fontId="2" fillId="4" borderId="6" xfId="0" applyFont="1" applyFill="1" applyBorder="1" applyAlignment="1" applyProtection="1">
      <alignment vertical="center"/>
    </xf>
    <xf numFmtId="0" fontId="2" fillId="4" borderId="6" xfId="0" applyFont="1" applyFill="1" applyBorder="1" applyAlignment="1" applyProtection="1"/>
    <xf numFmtId="0" fontId="2" fillId="0" borderId="0" xfId="0" applyFont="1" applyAlignment="1" applyProtection="1">
      <alignment horizontal="left" vertical="center"/>
    </xf>
    <xf numFmtId="0" fontId="6" fillId="0" borderId="0" xfId="0" applyFont="1" applyAlignment="1" applyProtection="1"/>
    <xf numFmtId="165" fontId="2" fillId="4" borderId="6" xfId="0" applyNumberFormat="1" applyFont="1" applyFill="1" applyBorder="1" applyAlignment="1" applyProtection="1">
      <alignment horizontal="right" vertical="center"/>
    </xf>
    <xf numFmtId="0" fontId="2" fillId="4" borderId="0" xfId="0" applyFont="1" applyFill="1" applyAlignment="1" applyProtection="1">
      <alignment horizontal="right" vertical="center"/>
    </xf>
    <xf numFmtId="0" fontId="2" fillId="4" borderId="0" xfId="0" applyFont="1" applyFill="1" applyBorder="1" applyAlignment="1" applyProtection="1">
      <alignment horizontal="right" vertical="center"/>
    </xf>
    <xf numFmtId="0" fontId="2" fillId="4" borderId="38" xfId="0" applyFont="1" applyFill="1" applyBorder="1" applyAlignment="1" applyProtection="1">
      <alignment horizontal="right" vertical="center"/>
    </xf>
    <xf numFmtId="0" fontId="2" fillId="4" borderId="0" xfId="0" applyFont="1" applyFill="1" applyAlignment="1" applyProtection="1">
      <alignment horizontal="left" vertical="center"/>
    </xf>
    <xf numFmtId="0" fontId="2" fillId="4" borderId="0" xfId="0" applyFont="1" applyFill="1" applyBorder="1" applyAlignment="1" applyProtection="1">
      <alignment horizontal="left" vertical="center"/>
    </xf>
    <xf numFmtId="0" fontId="37" fillId="0" borderId="0" xfId="0" applyFont="1" applyAlignment="1" applyProtection="1">
      <alignment horizontal="center" wrapText="1"/>
    </xf>
    <xf numFmtId="14" fontId="7" fillId="5" borderId="0" xfId="0" applyNumberFormat="1" applyFont="1" applyFill="1" applyAlignment="1" applyProtection="1">
      <alignment horizontal="center" wrapText="1"/>
    </xf>
    <xf numFmtId="0" fontId="5" fillId="5" borderId="0" xfId="0" applyFont="1" applyFill="1" applyAlignment="1" applyProtection="1"/>
    <xf numFmtId="0" fontId="2" fillId="4" borderId="5" xfId="0" applyNumberFormat="1" applyFont="1" applyFill="1" applyBorder="1" applyAlignment="1" applyProtection="1">
      <alignment horizontal="right" vertical="center"/>
    </xf>
    <xf numFmtId="0" fontId="2" fillId="4" borderId="5" xfId="0" applyFont="1" applyFill="1" applyBorder="1" applyAlignment="1" applyProtection="1">
      <alignment horizontal="right" vertical="center"/>
    </xf>
    <xf numFmtId="0" fontId="2" fillId="4" borderId="4" xfId="0" applyFont="1" applyFill="1" applyBorder="1" applyAlignment="1" applyProtection="1">
      <alignment horizontal="right" vertical="center"/>
    </xf>
    <xf numFmtId="0" fontId="4" fillId="4" borderId="6" xfId="0" applyFont="1" applyFill="1" applyBorder="1" applyAlignment="1" applyProtection="1">
      <alignment horizontal="right" vertical="center" wrapText="1"/>
    </xf>
    <xf numFmtId="0" fontId="22" fillId="7" borderId="53" xfId="0" applyFont="1" applyFill="1" applyBorder="1" applyAlignment="1" applyProtection="1">
      <alignment horizontal="left" wrapText="1"/>
    </xf>
    <xf numFmtId="0" fontId="22" fillId="7" borderId="0" xfId="0" applyFont="1" applyFill="1" applyBorder="1" applyAlignment="1" applyProtection="1">
      <alignment horizontal="left" wrapText="1"/>
    </xf>
    <xf numFmtId="0" fontId="22" fillId="4" borderId="38" xfId="0" applyFont="1" applyFill="1" applyBorder="1" applyAlignment="1" applyProtection="1">
      <alignment horizontal="center" vertical="center"/>
      <protection locked="0"/>
    </xf>
    <xf numFmtId="0" fontId="22" fillId="4" borderId="36" xfId="0" applyFont="1" applyFill="1" applyBorder="1" applyAlignment="1" applyProtection="1">
      <alignment horizontal="center" vertical="center"/>
      <protection locked="0"/>
    </xf>
    <xf numFmtId="0" fontId="22" fillId="7" borderId="53" xfId="0" applyFont="1" applyFill="1" applyBorder="1" applyAlignment="1" applyProtection="1">
      <alignment horizontal="left"/>
    </xf>
    <xf numFmtId="0" fontId="22" fillId="7" borderId="0" xfId="0" applyFont="1" applyFill="1" applyBorder="1" applyAlignment="1" applyProtection="1">
      <alignment horizontal="left"/>
    </xf>
    <xf numFmtId="0" fontId="22" fillId="4" borderId="29" xfId="0" applyFont="1" applyFill="1" applyBorder="1" applyAlignment="1" applyProtection="1">
      <alignment horizontal="center"/>
      <protection locked="0"/>
    </xf>
    <xf numFmtId="0" fontId="22" fillId="4" borderId="35" xfId="0" applyFont="1" applyFill="1" applyBorder="1" applyAlignment="1" applyProtection="1">
      <alignment horizontal="center"/>
      <protection locked="0"/>
    </xf>
    <xf numFmtId="0" fontId="22" fillId="4" borderId="17" xfId="0" applyFont="1" applyFill="1" applyBorder="1" applyAlignment="1" applyProtection="1">
      <alignment horizontal="center" vertical="center"/>
      <protection locked="0"/>
    </xf>
    <xf numFmtId="0" fontId="22" fillId="4" borderId="28" xfId="0" applyFont="1" applyFill="1" applyBorder="1" applyAlignment="1" applyProtection="1">
      <alignment horizontal="center" vertical="center"/>
      <protection locked="0"/>
    </xf>
    <xf numFmtId="0" fontId="22" fillId="7" borderId="0" xfId="0" applyFont="1" applyFill="1" applyBorder="1" applyAlignment="1" applyProtection="1">
      <alignment horizontal="left" vertical="center" wrapText="1"/>
    </xf>
    <xf numFmtId="0" fontId="22" fillId="7" borderId="12" xfId="0" applyFont="1" applyFill="1" applyBorder="1" applyAlignment="1" applyProtection="1">
      <alignment horizontal="left" vertical="center" wrapText="1"/>
    </xf>
    <xf numFmtId="0" fontId="22" fillId="4" borderId="13" xfId="0" applyFont="1" applyFill="1" applyBorder="1" applyAlignment="1" applyProtection="1">
      <alignment horizontal="center" vertical="center"/>
      <protection locked="0"/>
    </xf>
    <xf numFmtId="0" fontId="22" fillId="4" borderId="24" xfId="0" applyFont="1" applyFill="1" applyBorder="1" applyAlignment="1" applyProtection="1">
      <alignment horizontal="center" vertical="center"/>
      <protection locked="0"/>
    </xf>
    <xf numFmtId="0" fontId="22" fillId="7" borderId="12" xfId="0" applyFont="1" applyFill="1" applyBorder="1" applyAlignment="1" applyProtection="1">
      <alignment horizontal="left" wrapText="1"/>
    </xf>
    <xf numFmtId="0" fontId="22" fillId="4" borderId="21" xfId="0" applyFont="1" applyFill="1" applyBorder="1" applyAlignment="1" applyProtection="1">
      <alignment horizontal="center" vertical="center"/>
      <protection locked="0"/>
    </xf>
    <xf numFmtId="0" fontId="22" fillId="4" borderId="25" xfId="0" applyFont="1" applyFill="1" applyBorder="1" applyAlignment="1" applyProtection="1">
      <alignment horizontal="center" vertical="center" wrapText="1"/>
      <protection locked="0"/>
    </xf>
    <xf numFmtId="0" fontId="22" fillId="4" borderId="30" xfId="0" applyFont="1" applyFill="1" applyBorder="1" applyAlignment="1" applyProtection="1">
      <alignment horizontal="center" vertical="center" wrapText="1"/>
      <protection locked="0"/>
    </xf>
    <xf numFmtId="0" fontId="22" fillId="7" borderId="20" xfId="0" applyFont="1" applyFill="1" applyBorder="1" applyAlignment="1" applyProtection="1">
      <alignment horizontal="left" vertical="top" wrapText="1"/>
    </xf>
    <xf numFmtId="0" fontId="22" fillId="7" borderId="0" xfId="0" applyFont="1" applyFill="1" applyBorder="1" applyAlignment="1" applyProtection="1">
      <alignment horizontal="left" vertical="top" wrapText="1"/>
    </xf>
    <xf numFmtId="0" fontId="22" fillId="7" borderId="18" xfId="0" applyFont="1" applyFill="1" applyBorder="1" applyAlignment="1" applyProtection="1">
      <alignment horizontal="left" vertical="top" wrapText="1"/>
    </xf>
    <xf numFmtId="0" fontId="22" fillId="7" borderId="53" xfId="0" applyFont="1" applyFill="1" applyBorder="1" applyAlignment="1" applyProtection="1">
      <alignment horizontal="left" vertical="center" wrapText="1"/>
    </xf>
    <xf numFmtId="0" fontId="22" fillId="7" borderId="94" xfId="0" applyFont="1" applyFill="1" applyBorder="1" applyAlignment="1" applyProtection="1">
      <alignment horizontal="left" vertical="center" wrapText="1"/>
    </xf>
    <xf numFmtId="0" fontId="22" fillId="7" borderId="87" xfId="0" applyFont="1" applyFill="1" applyBorder="1" applyAlignment="1" applyProtection="1">
      <alignment horizontal="left" vertical="center" wrapText="1"/>
    </xf>
    <xf numFmtId="0" fontId="23" fillId="8" borderId="0" xfId="0" applyFont="1" applyFill="1" applyBorder="1" applyAlignment="1" applyProtection="1">
      <alignment horizontal="center"/>
    </xf>
    <xf numFmtId="0" fontId="22" fillId="0" borderId="1" xfId="0" applyFont="1" applyBorder="1" applyAlignment="1" applyProtection="1">
      <alignment horizontal="left" vertical="top"/>
    </xf>
    <xf numFmtId="0" fontId="25" fillId="7" borderId="53" xfId="0" applyFont="1" applyFill="1" applyBorder="1" applyAlignment="1" applyProtection="1">
      <alignment horizontal="left" vertical="top" wrapText="1"/>
    </xf>
    <xf numFmtId="0" fontId="25" fillId="7" borderId="0" xfId="0" applyFont="1" applyFill="1" applyBorder="1" applyAlignment="1" applyProtection="1">
      <alignment horizontal="left" vertical="top" wrapText="1"/>
    </xf>
    <xf numFmtId="0" fontId="22" fillId="7" borderId="53" xfId="0" applyFont="1" applyFill="1" applyBorder="1" applyAlignment="1" applyProtection="1">
      <alignment horizontal="left" vertical="top" wrapText="1"/>
    </xf>
    <xf numFmtId="0" fontId="23" fillId="8" borderId="53" xfId="0" applyFont="1" applyFill="1" applyBorder="1" applyAlignment="1" applyProtection="1">
      <alignment horizontal="center"/>
    </xf>
    <xf numFmtId="0" fontId="23" fillId="8" borderId="18" xfId="0" applyFont="1" applyFill="1" applyBorder="1" applyAlignment="1" applyProtection="1">
      <alignment horizontal="center"/>
    </xf>
    <xf numFmtId="0" fontId="24" fillId="0" borderId="53" xfId="0" applyFont="1" applyBorder="1" applyAlignment="1" applyProtection="1">
      <alignment horizontal="left" vertical="top"/>
    </xf>
    <xf numFmtId="0" fontId="22" fillId="0" borderId="22" xfId="0" applyFont="1" applyBorder="1" applyAlignment="1" applyProtection="1">
      <alignment horizontal="left" vertical="top"/>
    </xf>
    <xf numFmtId="0" fontId="22" fillId="4" borderId="27" xfId="0" applyFont="1" applyFill="1" applyBorder="1" applyAlignment="1" applyProtection="1">
      <alignment horizontal="center" vertical="center"/>
      <protection locked="0"/>
    </xf>
    <xf numFmtId="0" fontId="22" fillId="4" borderId="26" xfId="0" applyFont="1" applyFill="1" applyBorder="1" applyAlignment="1" applyProtection="1">
      <alignment horizontal="center" vertical="center"/>
      <protection locked="0"/>
    </xf>
    <xf numFmtId="0" fontId="22" fillId="7" borderId="18" xfId="0" applyFont="1" applyFill="1" applyBorder="1" applyAlignment="1" applyProtection="1">
      <alignment horizontal="left" wrapText="1"/>
    </xf>
    <xf numFmtId="0" fontId="23" fillId="8" borderId="16" xfId="0" applyFont="1" applyFill="1" applyBorder="1" applyAlignment="1" applyProtection="1">
      <alignment horizontal="left"/>
    </xf>
    <xf numFmtId="0" fontId="22" fillId="4" borderId="31" xfId="0" applyFont="1" applyFill="1" applyBorder="1" applyAlignment="1" applyProtection="1">
      <alignment horizontal="left"/>
      <protection locked="0"/>
    </xf>
    <xf numFmtId="14" fontId="22" fillId="4" borderId="16" xfId="0" applyNumberFormat="1" applyFont="1" applyFill="1" applyBorder="1" applyAlignment="1" applyProtection="1">
      <alignment horizontal="left"/>
      <protection locked="0"/>
    </xf>
    <xf numFmtId="0" fontId="22" fillId="4" borderId="16" xfId="0" applyFont="1" applyFill="1" applyBorder="1" applyAlignment="1" applyProtection="1">
      <alignment horizontal="left"/>
      <protection locked="0"/>
    </xf>
    <xf numFmtId="0" fontId="45" fillId="7" borderId="0" xfId="0" applyFont="1" applyFill="1" applyBorder="1" applyAlignment="1" applyProtection="1">
      <alignment horizontal="left" wrapText="1"/>
    </xf>
    <xf numFmtId="0" fontId="45" fillId="7" borderId="12" xfId="0" applyFont="1" applyFill="1" applyBorder="1" applyAlignment="1" applyProtection="1">
      <alignment horizontal="left" wrapText="1"/>
    </xf>
    <xf numFmtId="0" fontId="2" fillId="7" borderId="53" xfId="0" applyFont="1" applyFill="1" applyBorder="1" applyAlignment="1" applyProtection="1">
      <alignment horizontal="left"/>
    </xf>
    <xf numFmtId="0" fontId="2" fillId="7" borderId="0" xfId="0" applyFont="1" applyFill="1" applyBorder="1" applyAlignment="1" applyProtection="1">
      <alignment horizontal="left"/>
    </xf>
    <xf numFmtId="0" fontId="22" fillId="4" borderId="33" xfId="0" applyFont="1" applyFill="1" applyBorder="1" applyAlignment="1" applyProtection="1">
      <alignment horizontal="right"/>
    </xf>
    <xf numFmtId="0" fontId="22" fillId="4" borderId="34" xfId="0" applyFont="1" applyFill="1" applyBorder="1" applyAlignment="1" applyProtection="1">
      <alignment horizontal="right"/>
    </xf>
    <xf numFmtId="0" fontId="36" fillId="7" borderId="53" xfId="0" applyFont="1" applyFill="1" applyBorder="1" applyAlignment="1" applyProtection="1">
      <alignment horizontal="center"/>
    </xf>
    <xf numFmtId="0" fontId="36" fillId="7" borderId="0" xfId="0" applyFont="1" applyFill="1" applyBorder="1" applyAlignment="1" applyProtection="1">
      <alignment horizontal="center"/>
    </xf>
    <xf numFmtId="0" fontId="36" fillId="7" borderId="65" xfId="0" applyFont="1" applyFill="1" applyBorder="1" applyAlignment="1" applyProtection="1">
      <alignment horizontal="center"/>
    </xf>
    <xf numFmtId="0" fontId="5" fillId="0" borderId="0" xfId="0" applyFont="1" applyAlignment="1">
      <alignment horizontal="left" vertical="center"/>
    </xf>
    <xf numFmtId="0" fontId="5" fillId="0" borderId="65" xfId="0" applyFont="1" applyBorder="1" applyAlignment="1">
      <alignment horizontal="left" vertical="center"/>
    </xf>
    <xf numFmtId="0" fontId="46" fillId="0" borderId="62" xfId="0" applyFont="1" applyBorder="1" applyAlignment="1">
      <alignment horizontal="left" wrapText="1"/>
    </xf>
    <xf numFmtId="0" fontId="46" fillId="0" borderId="63" xfId="0" applyFont="1" applyBorder="1" applyAlignment="1">
      <alignment horizontal="left" wrapText="1"/>
    </xf>
    <xf numFmtId="0" fontId="4" fillId="0" borderId="0" xfId="0" applyFont="1" applyAlignment="1">
      <alignment horizontal="center" vertical="top" wrapText="1"/>
    </xf>
    <xf numFmtId="0" fontId="4" fillId="0" borderId="65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109" xfId="0" applyFont="1" applyBorder="1" applyAlignment="1">
      <alignment horizontal="center" vertical="center" wrapText="1"/>
    </xf>
    <xf numFmtId="0" fontId="6" fillId="4" borderId="6" xfId="0" applyFont="1" applyFill="1" applyBorder="1" applyProtection="1">
      <protection locked="0"/>
    </xf>
    <xf numFmtId="0" fontId="2" fillId="0" borderId="0" xfId="0" applyFont="1" applyAlignment="1">
      <alignment horizontal="left" vertical="center"/>
    </xf>
    <xf numFmtId="0" fontId="6" fillId="0" borderId="0" xfId="0" applyFont="1"/>
    <xf numFmtId="0" fontId="2" fillId="4" borderId="4" xfId="0" applyFont="1" applyFill="1" applyBorder="1" applyAlignment="1">
      <alignment horizontal="left" vertical="center"/>
    </xf>
    <xf numFmtId="0" fontId="2" fillId="4" borderId="68" xfId="0" applyFont="1" applyFill="1" applyBorder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4" fillId="0" borderId="65" xfId="0" applyFont="1" applyBorder="1" applyAlignment="1">
      <alignment horizontal="center" wrapText="1"/>
    </xf>
    <xf numFmtId="0" fontId="37" fillId="0" borderId="64" xfId="0" applyFont="1" applyBorder="1" applyAlignment="1">
      <alignment horizontal="center" wrapText="1"/>
    </xf>
    <xf numFmtId="0" fontId="37" fillId="0" borderId="0" xfId="0" applyFont="1" applyAlignment="1">
      <alignment horizontal="center" wrapText="1"/>
    </xf>
    <xf numFmtId="0" fontId="37" fillId="0" borderId="65" xfId="0" applyFont="1" applyBorder="1" applyAlignment="1">
      <alignment horizontal="center" wrapText="1"/>
    </xf>
    <xf numFmtId="0" fontId="2" fillId="4" borderId="5" xfId="0" applyFont="1" applyFill="1" applyBorder="1" applyAlignment="1">
      <alignment horizontal="right" vertical="center"/>
    </xf>
    <xf numFmtId="0" fontId="2" fillId="4" borderId="67" xfId="0" applyFont="1" applyFill="1" applyBorder="1" applyAlignment="1">
      <alignment horizontal="right" vertical="center"/>
    </xf>
    <xf numFmtId="14" fontId="7" fillId="5" borderId="0" xfId="0" applyNumberFormat="1" applyFont="1" applyFill="1" applyAlignment="1">
      <alignment horizontal="center" wrapText="1"/>
    </xf>
    <xf numFmtId="0" fontId="5" fillId="5" borderId="0" xfId="0" applyFont="1" applyFill="1"/>
    <xf numFmtId="0" fontId="5" fillId="5" borderId="65" xfId="0" applyFont="1" applyFill="1" applyBorder="1"/>
    <xf numFmtId="0" fontId="4" fillId="0" borderId="0" xfId="0" applyFont="1" applyAlignment="1">
      <alignment horizontal="left" vertical="center"/>
    </xf>
  </cellXfs>
  <cellStyles count="3">
    <cellStyle name="Įprastas" xfId="0" builtinId="0"/>
    <cellStyle name="Normal 2" xfId="2" xr:uid="{00000000-0005-0000-0000-000001000000}"/>
    <cellStyle name="Procentai" xfId="1" builtinId="5"/>
  </cellStyles>
  <dxfs count="3">
    <dxf>
      <font>
        <b/>
        <i val="0"/>
        <color rgb="FFFF0000"/>
      </font>
      <fill>
        <patternFill>
          <bgColor theme="9" tint="0.39994506668294322"/>
        </patternFill>
      </fill>
    </dxf>
    <dxf>
      <font>
        <b/>
        <i val="0"/>
        <color rgb="FFFF0000"/>
      </font>
      <fill>
        <patternFill>
          <bgColor theme="9" tint="0.39994506668294322"/>
        </patternFill>
      </fill>
    </dxf>
    <dxf>
      <font>
        <b/>
        <i val="0"/>
        <color rgb="FFFF0000"/>
      </font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EAF0F6"/>
      <color rgb="FF4F81BD"/>
      <color rgb="FF0058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  <pageSetUpPr fitToPage="1"/>
  </sheetPr>
  <dimension ref="A1:AZ268"/>
  <sheetViews>
    <sheetView showGridLines="0" tabSelected="1" zoomScaleNormal="100" zoomScaleSheetLayoutView="85" zoomScalePageLayoutView="60" workbookViewId="0">
      <selection activeCell="D159" sqref="D159"/>
    </sheetView>
  </sheetViews>
  <sheetFormatPr defaultColWidth="0" defaultRowHeight="12" x14ac:dyDescent="0.2"/>
  <cols>
    <col min="1" max="1" width="1.7109375" style="29" customWidth="1"/>
    <col min="2" max="2" width="63.42578125" style="29" customWidth="1"/>
    <col min="3" max="5" width="24.28515625" style="29" customWidth="1"/>
    <col min="6" max="6" width="1.7109375" style="33" customWidth="1"/>
    <col min="7" max="10" width="9.140625" style="33" hidden="1" customWidth="1"/>
    <col min="11" max="11" width="20.28515625" style="33" hidden="1" customWidth="1"/>
    <col min="12" max="17" width="9.140625" style="33" hidden="1" customWidth="1"/>
    <col min="18" max="18" width="47.5703125" style="33" hidden="1" customWidth="1"/>
    <col min="19" max="19" width="10.42578125" style="33" hidden="1" customWidth="1"/>
    <col min="20" max="23" width="9.140625" style="33" hidden="1" customWidth="1"/>
    <col min="24" max="25" width="9.140625" style="33" customWidth="1"/>
    <col min="26" max="26" width="5.7109375" style="33" customWidth="1"/>
    <col min="27" max="27" width="6.28515625" style="33" customWidth="1"/>
    <col min="28" max="28" width="7.7109375" style="33" customWidth="1"/>
    <col min="29" max="29" width="9.85546875" style="33" customWidth="1"/>
    <col min="30" max="50" width="9.140625" style="33" customWidth="1"/>
    <col min="51" max="52" width="0" style="33" hidden="1" customWidth="1"/>
    <col min="53" max="16384" width="9.140625" style="33" hidden="1"/>
  </cols>
  <sheetData>
    <row r="1" spans="2:52" ht="9.6" customHeight="1" thickBot="1" x14ac:dyDescent="0.25">
      <c r="F1" s="29"/>
      <c r="R1" s="33">
        <f>COUNTA(R2:R240)</f>
        <v>239</v>
      </c>
      <c r="S1" s="33">
        <f>COUNTA(S2:S240)</f>
        <v>239</v>
      </c>
      <c r="T1" s="33">
        <f>COUNTA(T2:T240)</f>
        <v>239</v>
      </c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</row>
    <row r="2" spans="2:52" ht="12.75" customHeight="1" x14ac:dyDescent="0.25">
      <c r="B2" s="165"/>
      <c r="C2" s="166"/>
      <c r="D2" s="465" t="s">
        <v>463</v>
      </c>
      <c r="E2" s="466"/>
      <c r="F2" s="29"/>
      <c r="R2" s="150" t="s">
        <v>0</v>
      </c>
      <c r="S2" s="150">
        <v>253255950</v>
      </c>
      <c r="T2" t="s">
        <v>1</v>
      </c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</row>
    <row r="3" spans="2:52" ht="31.15" customHeight="1" x14ac:dyDescent="0.25">
      <c r="B3" s="167"/>
      <c r="C3" s="168"/>
      <c r="D3" s="467"/>
      <c r="E3" s="468"/>
      <c r="F3" s="29"/>
      <c r="R3" s="150" t="s">
        <v>2</v>
      </c>
      <c r="S3" s="150">
        <v>152903578</v>
      </c>
      <c r="T3" t="s">
        <v>1</v>
      </c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</row>
    <row r="4" spans="2:52" ht="31.15" customHeight="1" x14ac:dyDescent="0.25">
      <c r="B4" s="167"/>
      <c r="C4" s="168"/>
      <c r="D4" s="467"/>
      <c r="E4" s="468"/>
      <c r="F4" s="29"/>
      <c r="R4" s="150" t="s">
        <v>3</v>
      </c>
      <c r="S4" s="150">
        <v>152968145</v>
      </c>
      <c r="T4" t="s">
        <v>1</v>
      </c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</row>
    <row r="5" spans="2:52" ht="13.15" customHeight="1" x14ac:dyDescent="0.25">
      <c r="B5" s="167"/>
      <c r="C5" s="168"/>
      <c r="D5" s="168"/>
      <c r="E5" s="169"/>
      <c r="F5" s="29"/>
      <c r="R5" s="150" t="s">
        <v>4</v>
      </c>
      <c r="S5" s="150">
        <v>152962797</v>
      </c>
      <c r="T5" t="s">
        <v>1</v>
      </c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</row>
    <row r="6" spans="2:52" ht="13.15" customHeight="1" x14ac:dyDescent="0.25">
      <c r="B6" s="476" t="s">
        <v>5</v>
      </c>
      <c r="C6" s="477"/>
      <c r="D6" s="477"/>
      <c r="E6" s="478"/>
      <c r="F6" s="29"/>
      <c r="R6" s="150" t="s">
        <v>6</v>
      </c>
      <c r="S6" s="150">
        <v>149566841</v>
      </c>
      <c r="T6" t="s">
        <v>1</v>
      </c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</row>
    <row r="7" spans="2:52" ht="13.15" customHeight="1" x14ac:dyDescent="0.25">
      <c r="B7" s="170"/>
      <c r="C7" s="171"/>
      <c r="D7" s="171"/>
      <c r="E7" s="172"/>
      <c r="F7" s="29"/>
      <c r="R7" s="150" t="s">
        <v>7</v>
      </c>
      <c r="S7" s="150">
        <v>149947714</v>
      </c>
      <c r="T7" t="s">
        <v>1</v>
      </c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</row>
    <row r="8" spans="2:52" ht="18.75" x14ac:dyDescent="0.3">
      <c r="B8" s="173" t="s">
        <v>8</v>
      </c>
      <c r="C8" s="479" t="s">
        <v>381</v>
      </c>
      <c r="D8" s="479"/>
      <c r="E8" s="480"/>
      <c r="F8" s="29"/>
      <c r="R8" s="150" t="s">
        <v>9</v>
      </c>
      <c r="S8" s="150">
        <v>149693995</v>
      </c>
      <c r="T8" t="s">
        <v>10</v>
      </c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</row>
    <row r="9" spans="2:52" ht="15" x14ac:dyDescent="0.25">
      <c r="B9" s="174" t="s">
        <v>11</v>
      </c>
      <c r="C9" s="469" t="str">
        <f>IFERROR(VLOOKUP(C8,R1:T295,3,FALSE),"")</f>
        <v>Uždaroji akcinė bendrovė (UAB)</v>
      </c>
      <c r="D9" s="469"/>
      <c r="E9" s="470"/>
      <c r="F9" s="29"/>
      <c r="H9" s="151" t="s">
        <v>12</v>
      </c>
      <c r="L9" s="151" t="s">
        <v>13</v>
      </c>
      <c r="R9" s="150" t="s">
        <v>14</v>
      </c>
      <c r="S9" s="150">
        <v>149951417</v>
      </c>
      <c r="T9" t="s">
        <v>1</v>
      </c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</row>
    <row r="10" spans="2:52" ht="15" x14ac:dyDescent="0.25">
      <c r="B10" s="175" t="s">
        <v>15</v>
      </c>
      <c r="C10" s="469">
        <f>IFERROR(VLOOKUP(C8,R2:S295,2,FALSE),"")</f>
        <v>302683277</v>
      </c>
      <c r="D10" s="469"/>
      <c r="E10" s="470"/>
      <c r="F10" s="29"/>
      <c r="H10" s="151" t="s">
        <v>1</v>
      </c>
      <c r="L10" s="151" t="s">
        <v>16</v>
      </c>
      <c r="R10" s="150" t="s">
        <v>17</v>
      </c>
      <c r="S10" s="150">
        <v>250135860</v>
      </c>
      <c r="T10" t="s">
        <v>1</v>
      </c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</row>
    <row r="11" spans="2:52" ht="15" x14ac:dyDescent="0.25">
      <c r="B11" s="176" t="s">
        <v>18</v>
      </c>
      <c r="C11" s="481">
        <v>40851</v>
      </c>
      <c r="D11" s="469"/>
      <c r="E11" s="470"/>
      <c r="F11" s="29"/>
      <c r="H11" s="151" t="s">
        <v>19</v>
      </c>
      <c r="L11" s="151" t="s">
        <v>20</v>
      </c>
      <c r="R11" s="150" t="s">
        <v>21</v>
      </c>
      <c r="S11" s="150">
        <v>153720195</v>
      </c>
      <c r="T11" t="s">
        <v>10</v>
      </c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</row>
    <row r="12" spans="2:52" ht="26.25" customHeight="1" x14ac:dyDescent="0.25">
      <c r="B12" s="175" t="s">
        <v>22</v>
      </c>
      <c r="C12" s="482" t="s">
        <v>49</v>
      </c>
      <c r="D12" s="482"/>
      <c r="E12" s="483"/>
      <c r="F12" s="29"/>
      <c r="L12" s="151" t="s">
        <v>23</v>
      </c>
      <c r="R12" s="150" t="s">
        <v>24</v>
      </c>
      <c r="S12" s="150">
        <v>154138664</v>
      </c>
      <c r="T12" t="s">
        <v>1</v>
      </c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</row>
    <row r="13" spans="2:52" ht="15" customHeight="1" x14ac:dyDescent="0.25">
      <c r="B13" s="176"/>
      <c r="C13" s="481"/>
      <c r="D13" s="469"/>
      <c r="E13" s="470"/>
      <c r="F13" s="29"/>
      <c r="L13" s="151" t="s">
        <v>25</v>
      </c>
      <c r="R13" s="150" t="s">
        <v>26</v>
      </c>
      <c r="S13" s="150">
        <v>154111083</v>
      </c>
      <c r="T13" t="s">
        <v>1</v>
      </c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</row>
    <row r="14" spans="2:52" ht="15" x14ac:dyDescent="0.25">
      <c r="B14" s="175" t="s">
        <v>27</v>
      </c>
      <c r="C14" s="469" t="s">
        <v>464</v>
      </c>
      <c r="D14" s="469"/>
      <c r="E14" s="470"/>
      <c r="F14" s="29"/>
      <c r="H14" s="151" t="s">
        <v>28</v>
      </c>
      <c r="L14" s="151" t="s">
        <v>29</v>
      </c>
      <c r="R14" s="150" t="s">
        <v>30</v>
      </c>
      <c r="S14" s="150">
        <v>154112751</v>
      </c>
      <c r="T14" t="s">
        <v>1</v>
      </c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</row>
    <row r="15" spans="2:52" ht="15" x14ac:dyDescent="0.25">
      <c r="B15" s="175" t="s">
        <v>31</v>
      </c>
      <c r="C15" s="471" t="s">
        <v>465</v>
      </c>
      <c r="D15" s="471"/>
      <c r="E15" s="472"/>
      <c r="F15" s="29"/>
      <c r="H15" s="151" t="s">
        <v>32</v>
      </c>
      <c r="L15" s="151" t="s">
        <v>33</v>
      </c>
      <c r="R15" s="150" t="s">
        <v>34</v>
      </c>
      <c r="S15" s="150">
        <v>152812840</v>
      </c>
      <c r="T15" t="s">
        <v>1</v>
      </c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</row>
    <row r="16" spans="2:52" ht="15" x14ac:dyDescent="0.25">
      <c r="B16" s="175"/>
      <c r="C16" s="76"/>
      <c r="D16" s="76"/>
      <c r="E16" s="177"/>
      <c r="F16" s="29"/>
      <c r="H16" s="151" t="s">
        <v>35</v>
      </c>
      <c r="L16" s="151" t="s">
        <v>36</v>
      </c>
      <c r="R16" s="150" t="s">
        <v>37</v>
      </c>
      <c r="S16" s="150">
        <v>152840633</v>
      </c>
      <c r="T16" t="s">
        <v>1</v>
      </c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</row>
    <row r="17" spans="2:50" ht="15" x14ac:dyDescent="0.25">
      <c r="B17" s="175"/>
      <c r="C17" s="473" t="s">
        <v>38</v>
      </c>
      <c r="D17" s="474"/>
      <c r="E17" s="475"/>
      <c r="F17" s="29"/>
      <c r="H17" s="151" t="s">
        <v>39</v>
      </c>
      <c r="L17" s="151" t="s">
        <v>40</v>
      </c>
      <c r="R17" s="150" t="s">
        <v>41</v>
      </c>
      <c r="S17" s="150">
        <v>152814478</v>
      </c>
      <c r="T17" t="s">
        <v>12</v>
      </c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</row>
    <row r="18" spans="2:50" ht="15" x14ac:dyDescent="0.25">
      <c r="B18" s="175" t="s">
        <v>42</v>
      </c>
      <c r="C18" s="438" t="s">
        <v>43</v>
      </c>
      <c r="D18" s="438"/>
      <c r="E18" s="178" t="s">
        <v>44</v>
      </c>
      <c r="F18" s="29"/>
      <c r="H18" s="151" t="s">
        <v>45</v>
      </c>
      <c r="L18" s="151" t="s">
        <v>46</v>
      </c>
      <c r="R18" s="150" t="s">
        <v>47</v>
      </c>
      <c r="S18" s="150">
        <v>154724428</v>
      </c>
      <c r="T18" t="s">
        <v>10</v>
      </c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</row>
    <row r="19" spans="2:50" ht="15" x14ac:dyDescent="0.25">
      <c r="B19" s="179" t="s">
        <v>48</v>
      </c>
      <c r="C19" s="439" t="s">
        <v>466</v>
      </c>
      <c r="D19" s="440"/>
      <c r="E19" s="180">
        <v>1</v>
      </c>
      <c r="F19" s="29"/>
      <c r="H19" s="151" t="s">
        <v>49</v>
      </c>
      <c r="L19" s="151" t="s">
        <v>50</v>
      </c>
      <c r="R19" s="150" t="s">
        <v>51</v>
      </c>
      <c r="S19" s="150">
        <v>154742789</v>
      </c>
      <c r="T19" t="s">
        <v>1</v>
      </c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</row>
    <row r="20" spans="2:50" ht="15" x14ac:dyDescent="0.25">
      <c r="B20" s="179" t="s">
        <v>52</v>
      </c>
      <c r="C20" s="439"/>
      <c r="D20" s="440"/>
      <c r="E20" s="180"/>
      <c r="F20" s="29"/>
      <c r="H20" s="151" t="s">
        <v>53</v>
      </c>
      <c r="L20" s="151" t="s">
        <v>54</v>
      </c>
      <c r="R20" s="150" t="s">
        <v>55</v>
      </c>
      <c r="S20" s="150">
        <v>154866655</v>
      </c>
      <c r="T20" t="s">
        <v>1</v>
      </c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</row>
    <row r="21" spans="2:50" ht="15" x14ac:dyDescent="0.25">
      <c r="B21" s="179" t="s">
        <v>56</v>
      </c>
      <c r="C21" s="441"/>
      <c r="D21" s="442"/>
      <c r="E21" s="180"/>
      <c r="F21" s="29"/>
      <c r="H21" s="151" t="s">
        <v>57</v>
      </c>
      <c r="R21" s="150" t="s">
        <v>58</v>
      </c>
      <c r="S21" s="150">
        <v>154850665</v>
      </c>
      <c r="T21" t="s">
        <v>1</v>
      </c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</row>
    <row r="22" spans="2:50" ht="15" x14ac:dyDescent="0.25">
      <c r="B22" s="179" t="s">
        <v>59</v>
      </c>
      <c r="C22" s="441"/>
      <c r="D22" s="442"/>
      <c r="E22" s="180"/>
      <c r="F22" s="29"/>
      <c r="H22" s="151" t="s">
        <v>60</v>
      </c>
      <c r="R22" s="150" t="s">
        <v>61</v>
      </c>
      <c r="S22" s="150">
        <v>152003098</v>
      </c>
      <c r="T22" t="s">
        <v>12</v>
      </c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</row>
    <row r="23" spans="2:50" ht="15" x14ac:dyDescent="0.25">
      <c r="B23" s="179" t="s">
        <v>62</v>
      </c>
      <c r="C23" s="441"/>
      <c r="D23" s="442"/>
      <c r="E23" s="180"/>
      <c r="F23" s="29"/>
      <c r="H23" s="151" t="s">
        <v>63</v>
      </c>
      <c r="R23" s="150" t="s">
        <v>64</v>
      </c>
      <c r="S23" s="150">
        <v>301500997</v>
      </c>
      <c r="T23" t="s">
        <v>1</v>
      </c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</row>
    <row r="24" spans="2:50" ht="16.5" customHeight="1" x14ac:dyDescent="0.25">
      <c r="B24" s="179" t="s">
        <v>65</v>
      </c>
      <c r="C24" s="441"/>
      <c r="D24" s="442"/>
      <c r="E24" s="180"/>
      <c r="F24" s="29"/>
      <c r="H24" s="151" t="s">
        <v>66</v>
      </c>
      <c r="R24" s="150" t="s">
        <v>67</v>
      </c>
      <c r="S24" s="150">
        <v>300076944</v>
      </c>
      <c r="T24" t="s">
        <v>1</v>
      </c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</row>
    <row r="25" spans="2:50" ht="15" x14ac:dyDescent="0.25">
      <c r="B25" s="179" t="s">
        <v>68</v>
      </c>
      <c r="C25" s="441"/>
      <c r="D25" s="442"/>
      <c r="E25" s="180"/>
      <c r="F25" s="29"/>
      <c r="H25" s="151"/>
      <c r="R25" s="150" t="s">
        <v>69</v>
      </c>
      <c r="S25" s="150">
        <v>152007157</v>
      </c>
      <c r="T25" t="s">
        <v>1</v>
      </c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</row>
    <row r="26" spans="2:50" ht="15" x14ac:dyDescent="0.25">
      <c r="B26" s="179" t="s">
        <v>70</v>
      </c>
      <c r="C26" s="439"/>
      <c r="D26" s="440"/>
      <c r="E26" s="180"/>
      <c r="F26" s="29"/>
      <c r="R26" s="150" t="s">
        <v>71</v>
      </c>
      <c r="S26" s="150">
        <v>181613656</v>
      </c>
      <c r="T26" t="s">
        <v>1</v>
      </c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</row>
    <row r="27" spans="2:50" ht="15" x14ac:dyDescent="0.25">
      <c r="B27" s="179" t="s">
        <v>72</v>
      </c>
      <c r="C27" s="439"/>
      <c r="D27" s="440"/>
      <c r="E27" s="180"/>
      <c r="F27" s="29"/>
      <c r="R27" s="150" t="s">
        <v>73</v>
      </c>
      <c r="S27" s="150">
        <v>155475990</v>
      </c>
      <c r="T27" t="s">
        <v>1</v>
      </c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</row>
    <row r="28" spans="2:50" ht="15" x14ac:dyDescent="0.25">
      <c r="B28" s="179" t="s">
        <v>74</v>
      </c>
      <c r="C28" s="439"/>
      <c r="D28" s="440"/>
      <c r="E28" s="180"/>
      <c r="F28" s="29"/>
      <c r="R28" s="150" t="s">
        <v>75</v>
      </c>
      <c r="S28" s="150">
        <v>155513971</v>
      </c>
      <c r="T28" t="s">
        <v>1</v>
      </c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</row>
    <row r="29" spans="2:50" ht="15" x14ac:dyDescent="0.25">
      <c r="B29" s="179" t="s">
        <v>76</v>
      </c>
      <c r="C29" s="422" t="s">
        <v>77</v>
      </c>
      <c r="D29" s="423"/>
      <c r="E29" s="181">
        <f>100%-SUM(E19:E28)</f>
        <v>0</v>
      </c>
      <c r="F29" s="29"/>
      <c r="R29" s="150" t="s">
        <v>78</v>
      </c>
      <c r="S29" s="150">
        <v>255512870</v>
      </c>
      <c r="T29" t="s">
        <v>1</v>
      </c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</row>
    <row r="30" spans="2:50" ht="15" x14ac:dyDescent="0.25">
      <c r="B30" s="179"/>
      <c r="C30" s="79"/>
      <c r="D30" s="79"/>
      <c r="E30" s="182"/>
      <c r="F30" s="29"/>
      <c r="R30" s="150" t="s">
        <v>79</v>
      </c>
      <c r="S30" s="150">
        <v>155461670</v>
      </c>
      <c r="T30" t="s">
        <v>1</v>
      </c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</row>
    <row r="31" spans="2:50" ht="15" x14ac:dyDescent="0.25">
      <c r="B31" s="183" t="s">
        <v>80</v>
      </c>
      <c r="C31" s="424"/>
      <c r="D31" s="424"/>
      <c r="E31" s="425"/>
      <c r="F31" s="29"/>
      <c r="R31" s="150" t="s">
        <v>81</v>
      </c>
      <c r="S31" s="150">
        <v>155634880</v>
      </c>
      <c r="T31" t="s">
        <v>1</v>
      </c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</row>
    <row r="32" spans="2:50" ht="24" x14ac:dyDescent="0.25">
      <c r="B32" s="184" t="s">
        <v>432</v>
      </c>
      <c r="C32" s="426"/>
      <c r="D32" s="426"/>
      <c r="E32" s="427"/>
      <c r="F32" s="29"/>
      <c r="H32" s="71"/>
      <c r="R32" s="150" t="s">
        <v>83</v>
      </c>
      <c r="S32" s="150">
        <v>155402647</v>
      </c>
      <c r="T32" t="s">
        <v>10</v>
      </c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</row>
    <row r="33" spans="1:50" ht="15" x14ac:dyDescent="0.25">
      <c r="B33" s="176"/>
      <c r="C33" s="185"/>
      <c r="D33" s="185"/>
      <c r="E33" s="186"/>
      <c r="F33" s="29"/>
      <c r="I33" s="71"/>
      <c r="J33" s="71"/>
      <c r="M33" s="71"/>
      <c r="N33" s="71"/>
      <c r="O33" s="71"/>
      <c r="P33" s="71"/>
      <c r="Q33" s="71"/>
      <c r="R33" s="150" t="s">
        <v>84</v>
      </c>
      <c r="S33" s="150">
        <v>156916523</v>
      </c>
      <c r="T33" t="s">
        <v>1</v>
      </c>
      <c r="U33" s="71"/>
      <c r="V33" s="71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</row>
    <row r="34" spans="1:50" ht="24" x14ac:dyDescent="0.25">
      <c r="B34" s="187" t="s">
        <v>85</v>
      </c>
      <c r="C34" s="434" t="s">
        <v>229</v>
      </c>
      <c r="D34" s="434"/>
      <c r="E34" s="435"/>
      <c r="F34" s="29"/>
      <c r="R34" s="150" t="s">
        <v>86</v>
      </c>
      <c r="S34" s="150">
        <v>256564350</v>
      </c>
      <c r="T34" t="s">
        <v>1</v>
      </c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</row>
    <row r="35" spans="1:50" ht="24" x14ac:dyDescent="0.25">
      <c r="B35" s="187" t="s">
        <v>87</v>
      </c>
      <c r="C35" s="436"/>
      <c r="D35" s="436"/>
      <c r="E35" s="437"/>
      <c r="F35" s="29"/>
      <c r="R35" s="150" t="s">
        <v>88</v>
      </c>
      <c r="S35" s="150">
        <v>156576661</v>
      </c>
      <c r="T35" t="s">
        <v>1</v>
      </c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</row>
    <row r="36" spans="1:50" ht="15" x14ac:dyDescent="0.25">
      <c r="B36" s="175"/>
      <c r="C36" s="79"/>
      <c r="D36" s="79"/>
      <c r="E36" s="182"/>
      <c r="F36" s="29"/>
      <c r="R36" s="150" t="s">
        <v>89</v>
      </c>
      <c r="S36" s="150">
        <v>156737189</v>
      </c>
      <c r="T36" t="s">
        <v>1</v>
      </c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</row>
    <row r="37" spans="1:50" ht="24.6" customHeight="1" x14ac:dyDescent="0.25">
      <c r="B37" s="175"/>
      <c r="C37" s="430" t="s">
        <v>90</v>
      </c>
      <c r="D37" s="430"/>
      <c r="E37" s="431"/>
      <c r="F37" s="29"/>
      <c r="R37" s="150" t="s">
        <v>91</v>
      </c>
      <c r="S37" s="150">
        <v>156595252</v>
      </c>
      <c r="T37" t="s">
        <v>1</v>
      </c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</row>
    <row r="38" spans="1:50" s="71" customFormat="1" ht="12" customHeight="1" x14ac:dyDescent="0.25">
      <c r="A38" s="29"/>
      <c r="B38" s="188"/>
      <c r="C38" s="432" t="s">
        <v>92</v>
      </c>
      <c r="D38" s="432"/>
      <c r="E38" s="433"/>
      <c r="F38" s="29"/>
      <c r="H38" s="72"/>
      <c r="I38" s="33"/>
      <c r="J38" s="33"/>
      <c r="K38" s="33"/>
      <c r="L38" s="33"/>
      <c r="M38" s="33"/>
      <c r="N38" s="33"/>
      <c r="O38" s="33"/>
      <c r="P38" s="33"/>
      <c r="Q38" s="33"/>
      <c r="R38" s="150" t="s">
        <v>93</v>
      </c>
      <c r="S38" s="150">
        <v>157531950</v>
      </c>
      <c r="T38" t="s">
        <v>1</v>
      </c>
      <c r="U38" s="33"/>
      <c r="V38" s="33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</row>
    <row r="39" spans="1:50" ht="12" customHeight="1" x14ac:dyDescent="0.25">
      <c r="B39" s="189"/>
      <c r="C39" s="449" t="s">
        <v>94</v>
      </c>
      <c r="D39" s="449"/>
      <c r="E39" s="450"/>
      <c r="F39" s="29"/>
      <c r="H39" s="72"/>
      <c r="I39" s="72"/>
      <c r="J39" s="72"/>
      <c r="M39" s="72"/>
      <c r="N39" s="72"/>
      <c r="O39" s="72"/>
      <c r="P39" s="72"/>
      <c r="Q39" s="72"/>
      <c r="R39" s="150" t="s">
        <v>95</v>
      </c>
      <c r="S39" s="150">
        <v>157521319</v>
      </c>
      <c r="T39" t="s">
        <v>1</v>
      </c>
      <c r="U39" s="72"/>
      <c r="V39" s="72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</row>
    <row r="40" spans="1:50" ht="15" x14ac:dyDescent="0.25">
      <c r="B40" s="189"/>
      <c r="C40" s="451" t="s">
        <v>96</v>
      </c>
      <c r="D40" s="451"/>
      <c r="E40" s="452"/>
      <c r="F40" s="29"/>
      <c r="I40" s="72"/>
      <c r="J40" s="72"/>
      <c r="M40" s="72"/>
      <c r="N40" s="72"/>
      <c r="O40" s="72"/>
      <c r="P40" s="72"/>
      <c r="Q40" s="72"/>
      <c r="R40" s="150" t="s">
        <v>97</v>
      </c>
      <c r="S40" s="150">
        <v>157536164</v>
      </c>
      <c r="T40" t="s">
        <v>1</v>
      </c>
      <c r="U40" s="72"/>
      <c r="V40" s="72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</row>
    <row r="41" spans="1:50" ht="27" customHeight="1" thickBot="1" x14ac:dyDescent="0.3">
      <c r="B41" s="190" t="s">
        <v>98</v>
      </c>
      <c r="C41" s="257" t="s">
        <v>99</v>
      </c>
      <c r="D41" s="36"/>
      <c r="E41" s="258" t="s">
        <v>461</v>
      </c>
      <c r="F41" s="29"/>
      <c r="H41" s="72"/>
      <c r="R41" s="150" t="s">
        <v>101</v>
      </c>
      <c r="S41" s="150">
        <v>258325370</v>
      </c>
      <c r="T41" t="s">
        <v>1</v>
      </c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</row>
    <row r="42" spans="1:50" ht="15" x14ac:dyDescent="0.25">
      <c r="B42" s="192" t="s">
        <v>102</v>
      </c>
      <c r="C42" s="80">
        <v>40345</v>
      </c>
      <c r="D42" s="88"/>
      <c r="E42" s="193">
        <v>25553.9</v>
      </c>
      <c r="F42" s="29"/>
      <c r="H42" s="72"/>
      <c r="I42" s="72"/>
      <c r="J42" s="72"/>
      <c r="M42" s="72"/>
      <c r="N42" s="72"/>
      <c r="O42" s="72"/>
      <c r="P42" s="72"/>
      <c r="Q42" s="72"/>
      <c r="R42" s="150" t="s">
        <v>103</v>
      </c>
      <c r="S42" s="150">
        <v>158161361</v>
      </c>
      <c r="T42" t="s">
        <v>1</v>
      </c>
      <c r="U42" s="72"/>
      <c r="V42" s="72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</row>
    <row r="43" spans="1:50" ht="15" x14ac:dyDescent="0.25">
      <c r="B43" s="192" t="s">
        <v>104</v>
      </c>
      <c r="C43" s="81">
        <v>36767.300000000003</v>
      </c>
      <c r="D43" s="88"/>
      <c r="E43" s="194">
        <v>21976.5</v>
      </c>
      <c r="F43" s="29"/>
      <c r="I43" s="72"/>
      <c r="J43" s="72"/>
      <c r="K43" s="73"/>
      <c r="L43" s="74"/>
      <c r="M43" s="72"/>
      <c r="N43" s="72"/>
      <c r="O43" s="72"/>
      <c r="P43" s="72"/>
      <c r="Q43" s="72"/>
      <c r="R43" s="150" t="s">
        <v>105</v>
      </c>
      <c r="S43" s="150">
        <v>158275315</v>
      </c>
      <c r="T43" t="s">
        <v>1</v>
      </c>
      <c r="U43" s="72"/>
      <c r="V43" s="72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</row>
    <row r="44" spans="1:50" s="72" customFormat="1" ht="15" x14ac:dyDescent="0.25">
      <c r="A44" s="29"/>
      <c r="B44" s="195" t="s">
        <v>106</v>
      </c>
      <c r="C44" s="40">
        <f>+C42-C43</f>
        <v>3577.6999999999971</v>
      </c>
      <c r="D44" s="88"/>
      <c r="E44" s="196">
        <f>+E42-E43</f>
        <v>3577.4000000000015</v>
      </c>
      <c r="F44" s="29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150" t="s">
        <v>107</v>
      </c>
      <c r="S44" s="150">
        <v>158737526</v>
      </c>
      <c r="T44" t="s">
        <v>10</v>
      </c>
      <c r="U44" s="33"/>
      <c r="V44" s="33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</row>
    <row r="45" spans="1:50" s="72" customFormat="1" ht="15" x14ac:dyDescent="0.25">
      <c r="A45" s="29"/>
      <c r="B45" s="192" t="s">
        <v>108</v>
      </c>
      <c r="C45" s="418">
        <v>16</v>
      </c>
      <c r="D45" s="48"/>
      <c r="E45" s="417">
        <v>3.9</v>
      </c>
      <c r="F45" s="29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150" t="s">
        <v>109</v>
      </c>
      <c r="S45" s="150">
        <v>158834726</v>
      </c>
      <c r="T45" t="s">
        <v>1</v>
      </c>
      <c r="U45" s="33"/>
      <c r="V45" s="33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</row>
    <row r="46" spans="1:50" ht="15" x14ac:dyDescent="0.25">
      <c r="B46" s="192" t="s">
        <v>110</v>
      </c>
      <c r="C46" s="419">
        <v>5022</v>
      </c>
      <c r="D46" s="48"/>
      <c r="E46" s="197">
        <v>4349.6000000000004</v>
      </c>
      <c r="F46" s="29"/>
      <c r="R46" s="150" t="s">
        <v>111</v>
      </c>
      <c r="S46" s="150">
        <v>158996646</v>
      </c>
      <c r="T46" t="s">
        <v>1</v>
      </c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</row>
    <row r="47" spans="1:50" s="72" customFormat="1" ht="15" x14ac:dyDescent="0.25">
      <c r="A47" s="29"/>
      <c r="B47" s="195" t="s">
        <v>112</v>
      </c>
      <c r="C47" s="40">
        <f>+C44-C45-C46</f>
        <v>-1460.3000000000029</v>
      </c>
      <c r="D47" s="88"/>
      <c r="E47" s="196">
        <f>+E44-E45-E46</f>
        <v>-776.099999999999</v>
      </c>
      <c r="F47" s="29"/>
      <c r="I47" s="33"/>
      <c r="J47" s="33"/>
      <c r="K47" s="33"/>
      <c r="L47" s="33"/>
      <c r="M47" s="33"/>
      <c r="N47" s="33"/>
      <c r="O47" s="33"/>
      <c r="P47" s="33"/>
      <c r="Q47" s="33"/>
      <c r="R47" s="150" t="s">
        <v>113</v>
      </c>
      <c r="S47" s="150">
        <v>258847030</v>
      </c>
      <c r="T47" t="s">
        <v>10</v>
      </c>
      <c r="U47" s="33"/>
      <c r="V47" s="33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</row>
    <row r="48" spans="1:50" s="72" customFormat="1" ht="15" x14ac:dyDescent="0.25">
      <c r="A48" s="29"/>
      <c r="B48" s="192" t="s">
        <v>114</v>
      </c>
      <c r="C48" s="420"/>
      <c r="D48" s="48"/>
      <c r="E48" s="198"/>
      <c r="F48" s="29"/>
      <c r="H48" s="33"/>
      <c r="K48" s="33"/>
      <c r="L48" s="33"/>
      <c r="R48" s="150" t="s">
        <v>115</v>
      </c>
      <c r="S48" s="150">
        <v>165717011</v>
      </c>
      <c r="T48" t="s">
        <v>1</v>
      </c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</row>
    <row r="49" spans="1:50" ht="15" x14ac:dyDescent="0.25">
      <c r="B49" s="192" t="s">
        <v>116</v>
      </c>
      <c r="C49" s="12">
        <v>701.6</v>
      </c>
      <c r="D49" s="48"/>
      <c r="E49" s="199">
        <v>646.4</v>
      </c>
      <c r="F49" s="29"/>
      <c r="H49" s="72"/>
      <c r="R49" s="150" t="s">
        <v>117</v>
      </c>
      <c r="S49" s="150">
        <v>235014830</v>
      </c>
      <c r="T49" t="s">
        <v>12</v>
      </c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</row>
    <row r="50" spans="1:50" ht="15" x14ac:dyDescent="0.25">
      <c r="B50" s="192" t="s">
        <v>118</v>
      </c>
      <c r="C50" s="44">
        <f>C51-C52</f>
        <v>-317.10000000000002</v>
      </c>
      <c r="D50" s="88"/>
      <c r="E50" s="200">
        <f>E51-E52</f>
        <v>134.09999999999997</v>
      </c>
      <c r="F50" s="29"/>
      <c r="I50" s="72"/>
      <c r="J50" s="72"/>
      <c r="M50" s="72"/>
      <c r="N50" s="72"/>
      <c r="O50" s="72"/>
      <c r="P50" s="72"/>
      <c r="Q50" s="72"/>
      <c r="R50" s="150" t="s">
        <v>119</v>
      </c>
      <c r="S50" s="150">
        <v>133154754</v>
      </c>
      <c r="T50" t="s">
        <v>1</v>
      </c>
      <c r="U50" s="72"/>
      <c r="V50" s="72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</row>
    <row r="51" spans="1:50" ht="15" x14ac:dyDescent="0.25">
      <c r="B51" s="201" t="s">
        <v>120</v>
      </c>
      <c r="C51" s="84">
        <v>455.6</v>
      </c>
      <c r="D51" s="48"/>
      <c r="E51" s="202">
        <v>549.79999999999995</v>
      </c>
      <c r="F51" s="29"/>
      <c r="I51" s="72"/>
      <c r="J51" s="72"/>
      <c r="M51" s="72"/>
      <c r="N51" s="72"/>
      <c r="O51" s="72"/>
      <c r="P51" s="72"/>
      <c r="Q51" s="72"/>
      <c r="R51" s="150" t="s">
        <v>121</v>
      </c>
      <c r="S51" s="150">
        <v>132751369</v>
      </c>
      <c r="T51" t="s">
        <v>1</v>
      </c>
      <c r="U51" s="72"/>
      <c r="V51" s="72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</row>
    <row r="52" spans="1:50" ht="15" x14ac:dyDescent="0.25">
      <c r="B52" s="201" t="s">
        <v>122</v>
      </c>
      <c r="C52" s="85">
        <v>772.7</v>
      </c>
      <c r="D52" s="48"/>
      <c r="E52" s="203">
        <v>415.7</v>
      </c>
      <c r="F52" s="29"/>
      <c r="I52" s="72"/>
      <c r="J52" s="72"/>
      <c r="M52" s="72"/>
      <c r="N52" s="72"/>
      <c r="O52" s="72"/>
      <c r="P52" s="72"/>
      <c r="Q52" s="72"/>
      <c r="R52" s="150" t="s">
        <v>123</v>
      </c>
      <c r="S52" s="150">
        <v>132616649</v>
      </c>
      <c r="T52" t="s">
        <v>1</v>
      </c>
      <c r="U52" s="72"/>
      <c r="V52" s="72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</row>
    <row r="53" spans="1:50" s="72" customFormat="1" ht="15" x14ac:dyDescent="0.25">
      <c r="A53" s="29"/>
      <c r="B53" s="195" t="s">
        <v>124</v>
      </c>
      <c r="C53" s="40">
        <f>+C47+C48+C49+C50</f>
        <v>-1075.8000000000029</v>
      </c>
      <c r="D53" s="88"/>
      <c r="E53" s="196">
        <f>+E47+E48+E49+E50</f>
        <v>4.4000000000009436</v>
      </c>
      <c r="F53" s="29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150" t="s">
        <v>125</v>
      </c>
      <c r="S53" s="150">
        <v>132684155</v>
      </c>
      <c r="T53" t="s">
        <v>1</v>
      </c>
      <c r="U53" s="33"/>
      <c r="V53" s="33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</row>
    <row r="54" spans="1:50" ht="15" x14ac:dyDescent="0.25">
      <c r="B54" s="192" t="s">
        <v>126</v>
      </c>
      <c r="C54" s="86">
        <v>-119.1</v>
      </c>
      <c r="D54" s="49"/>
      <c r="E54" s="204">
        <v>-0.8</v>
      </c>
      <c r="F54" s="29"/>
      <c r="R54" s="150" t="s">
        <v>127</v>
      </c>
      <c r="S54" s="150">
        <v>233923260</v>
      </c>
      <c r="T54" t="s">
        <v>1</v>
      </c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</row>
    <row r="55" spans="1:50" s="72" customFormat="1" ht="15" x14ac:dyDescent="0.25">
      <c r="A55" s="29"/>
      <c r="B55" s="195" t="s">
        <v>128</v>
      </c>
      <c r="C55" s="40">
        <f>C53-C54</f>
        <v>-956.70000000000289</v>
      </c>
      <c r="D55" s="88"/>
      <c r="E55" s="196">
        <f>E53-E54</f>
        <v>5.2000000000009434</v>
      </c>
      <c r="F55" s="29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150" t="s">
        <v>129</v>
      </c>
      <c r="S55" s="150">
        <v>133607044</v>
      </c>
      <c r="T55" t="s">
        <v>1</v>
      </c>
      <c r="U55" s="33"/>
      <c r="V55" s="33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</row>
    <row r="56" spans="1:50" s="72" customFormat="1" ht="15" x14ac:dyDescent="0.25">
      <c r="A56" s="29"/>
      <c r="B56" s="205"/>
      <c r="C56" s="107"/>
      <c r="D56" s="88"/>
      <c r="E56" s="206"/>
      <c r="F56" s="29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150" t="s">
        <v>130</v>
      </c>
      <c r="S56" s="150">
        <v>135641038</v>
      </c>
      <c r="T56" t="s">
        <v>1</v>
      </c>
      <c r="U56" s="33"/>
      <c r="V56" s="33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</row>
    <row r="57" spans="1:50" s="72" customFormat="1" ht="30" customHeight="1" x14ac:dyDescent="0.25">
      <c r="A57" s="29"/>
      <c r="B57" s="189"/>
      <c r="C57" s="430" t="s">
        <v>90</v>
      </c>
      <c r="D57" s="430"/>
      <c r="E57" s="431"/>
      <c r="F57" s="29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150" t="s">
        <v>131</v>
      </c>
      <c r="S57" s="150">
        <v>132532496</v>
      </c>
      <c r="T57" t="s">
        <v>1</v>
      </c>
      <c r="U57" s="33"/>
      <c r="V57" s="33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</row>
    <row r="58" spans="1:50" ht="27" customHeight="1" thickBot="1" x14ac:dyDescent="0.3">
      <c r="B58" s="190" t="s">
        <v>132</v>
      </c>
      <c r="C58" s="297" t="s">
        <v>133</v>
      </c>
      <c r="D58" s="36"/>
      <c r="E58" s="298" t="s">
        <v>134</v>
      </c>
      <c r="F58" s="29"/>
      <c r="R58" s="150" t="s">
        <v>135</v>
      </c>
      <c r="S58" s="150">
        <v>132626180</v>
      </c>
      <c r="T58" t="s">
        <v>10</v>
      </c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</row>
    <row r="59" spans="1:50" ht="15" x14ac:dyDescent="0.25">
      <c r="B59" s="207" t="s">
        <v>136</v>
      </c>
      <c r="C59" s="84">
        <v>39.6</v>
      </c>
      <c r="D59" s="37"/>
      <c r="E59" s="202">
        <v>19.3</v>
      </c>
      <c r="F59" s="29"/>
      <c r="I59" s="72"/>
      <c r="J59" s="72"/>
      <c r="M59" s="72"/>
      <c r="N59" s="72"/>
      <c r="O59" s="72"/>
      <c r="P59" s="72"/>
      <c r="Q59" s="72"/>
      <c r="R59" s="150" t="s">
        <v>137</v>
      </c>
      <c r="S59" s="150">
        <v>133810450</v>
      </c>
      <c r="T59" t="s">
        <v>10</v>
      </c>
      <c r="U59" s="72"/>
      <c r="V59" s="72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</row>
    <row r="60" spans="1:50" ht="15" x14ac:dyDescent="0.25">
      <c r="B60" s="207" t="s">
        <v>138</v>
      </c>
      <c r="C60" s="13">
        <v>81860.899999999994</v>
      </c>
      <c r="D60" s="48"/>
      <c r="E60" s="208">
        <v>87930.5</v>
      </c>
      <c r="F60" s="29"/>
      <c r="R60" s="150" t="s">
        <v>139</v>
      </c>
      <c r="S60" s="150">
        <v>159702357</v>
      </c>
      <c r="T60" t="s">
        <v>1</v>
      </c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</row>
    <row r="61" spans="1:50" ht="15" x14ac:dyDescent="0.25">
      <c r="B61" s="207" t="s">
        <v>140</v>
      </c>
      <c r="C61" s="13"/>
      <c r="D61" s="48"/>
      <c r="E61" s="208"/>
      <c r="F61" s="29"/>
      <c r="R61" s="150" t="s">
        <v>141</v>
      </c>
      <c r="S61" s="150">
        <v>301846604</v>
      </c>
      <c r="T61" t="s">
        <v>1</v>
      </c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</row>
    <row r="62" spans="1:50" ht="15" x14ac:dyDescent="0.25">
      <c r="B62" s="207" t="s">
        <v>142</v>
      </c>
      <c r="C62" s="13"/>
      <c r="D62" s="48"/>
      <c r="E62" s="208"/>
      <c r="F62" s="29"/>
      <c r="R62" s="150" t="s">
        <v>143</v>
      </c>
      <c r="S62" s="150">
        <v>166092559</v>
      </c>
      <c r="T62" t="s">
        <v>1</v>
      </c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</row>
    <row r="63" spans="1:50" ht="15" x14ac:dyDescent="0.25">
      <c r="B63" s="209" t="s">
        <v>144</v>
      </c>
      <c r="C63" s="89">
        <f>SUM(C59:C62)</f>
        <v>81900.5</v>
      </c>
      <c r="D63" s="88"/>
      <c r="E63" s="210">
        <f>SUM(E59:E62)</f>
        <v>87949.8</v>
      </c>
      <c r="F63" s="29"/>
      <c r="R63" s="150" t="s">
        <v>145</v>
      </c>
      <c r="S63" s="150">
        <v>161229484</v>
      </c>
      <c r="T63" t="s">
        <v>1</v>
      </c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</row>
    <row r="64" spans="1:50" s="72" customFormat="1" ht="15" x14ac:dyDescent="0.25">
      <c r="A64" s="29"/>
      <c r="B64" s="189"/>
      <c r="C64" s="58"/>
      <c r="D64" s="88"/>
      <c r="E64" s="211"/>
      <c r="F64" s="29"/>
      <c r="I64" s="33"/>
      <c r="J64" s="33"/>
      <c r="K64" s="33"/>
      <c r="L64" s="33"/>
      <c r="M64" s="33"/>
      <c r="N64" s="33"/>
      <c r="O64" s="33"/>
      <c r="P64" s="33"/>
      <c r="Q64" s="33"/>
      <c r="R64" s="150" t="s">
        <v>146</v>
      </c>
      <c r="S64" s="150">
        <v>161130867</v>
      </c>
      <c r="T64" t="s">
        <v>1</v>
      </c>
      <c r="U64" s="33"/>
      <c r="V64" s="33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</row>
    <row r="65" spans="1:50" ht="12.75" customHeight="1" x14ac:dyDescent="0.25">
      <c r="B65" s="212" t="s">
        <v>147</v>
      </c>
      <c r="C65" s="84">
        <v>1282.4000000000001</v>
      </c>
      <c r="D65" s="48"/>
      <c r="E65" s="202">
        <v>1152.3</v>
      </c>
      <c r="F65" s="29"/>
      <c r="H65" s="72"/>
      <c r="I65" s="72"/>
      <c r="J65" s="72"/>
      <c r="M65" s="72"/>
      <c r="N65" s="72"/>
      <c r="O65" s="72"/>
      <c r="P65" s="72"/>
      <c r="Q65" s="72"/>
      <c r="R65" s="150" t="s">
        <v>148</v>
      </c>
      <c r="S65" s="150">
        <v>161186428</v>
      </c>
      <c r="T65" t="s">
        <v>1</v>
      </c>
      <c r="U65" s="72"/>
      <c r="V65" s="72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</row>
    <row r="66" spans="1:50" ht="12.75" customHeight="1" x14ac:dyDescent="0.25">
      <c r="B66" s="213" t="s">
        <v>149</v>
      </c>
      <c r="C66" s="13">
        <v>9763.2000000000007</v>
      </c>
      <c r="D66" s="48"/>
      <c r="E66" s="208">
        <v>11132.1</v>
      </c>
      <c r="F66" s="29"/>
      <c r="H66" s="72"/>
      <c r="I66" s="72"/>
      <c r="J66" s="72"/>
      <c r="M66" s="72"/>
      <c r="N66" s="72"/>
      <c r="O66" s="72"/>
      <c r="P66" s="72"/>
      <c r="Q66" s="72"/>
      <c r="R66" s="150" t="s">
        <v>150</v>
      </c>
      <c r="S66" s="150">
        <v>162559136</v>
      </c>
      <c r="T66" t="s">
        <v>1</v>
      </c>
      <c r="U66" s="72"/>
      <c r="V66" s="72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</row>
    <row r="67" spans="1:50" ht="15" x14ac:dyDescent="0.25">
      <c r="B67" s="214" t="s">
        <v>151</v>
      </c>
      <c r="C67" s="13"/>
      <c r="D67" s="48"/>
      <c r="E67" s="208"/>
      <c r="F67" s="29"/>
      <c r="H67" s="72"/>
      <c r="I67" s="72"/>
      <c r="J67" s="72"/>
      <c r="M67" s="72"/>
      <c r="N67" s="72"/>
      <c r="O67" s="72"/>
      <c r="P67" s="72"/>
      <c r="Q67" s="72"/>
      <c r="R67" s="150" t="s">
        <v>152</v>
      </c>
      <c r="S67" s="150">
        <v>162441351</v>
      </c>
      <c r="T67" t="s">
        <v>1</v>
      </c>
      <c r="U67" s="72"/>
      <c r="V67" s="72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</row>
    <row r="68" spans="1:50" ht="15" x14ac:dyDescent="0.25">
      <c r="B68" s="214" t="s">
        <v>153</v>
      </c>
      <c r="C68" s="85">
        <v>4815.3999999999996</v>
      </c>
      <c r="D68" s="48"/>
      <c r="E68" s="203">
        <v>1747.2</v>
      </c>
      <c r="F68" s="29"/>
      <c r="H68" s="72"/>
      <c r="I68" s="72"/>
      <c r="J68" s="72"/>
      <c r="M68" s="72"/>
      <c r="N68" s="72"/>
      <c r="O68" s="72"/>
      <c r="P68" s="72"/>
      <c r="Q68" s="72"/>
      <c r="R68" s="150" t="s">
        <v>154</v>
      </c>
      <c r="S68" s="150">
        <v>162732556</v>
      </c>
      <c r="T68" t="s">
        <v>1</v>
      </c>
      <c r="U68" s="72"/>
      <c r="V68" s="72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</row>
    <row r="69" spans="1:50" ht="15" x14ac:dyDescent="0.25">
      <c r="B69" s="209" t="s">
        <v>155</v>
      </c>
      <c r="C69" s="89">
        <f>SUM(C65:C68)</f>
        <v>15861</v>
      </c>
      <c r="D69" s="88"/>
      <c r="E69" s="210">
        <f>SUM(E65:E68)</f>
        <v>14031.6</v>
      </c>
      <c r="F69" s="29"/>
      <c r="I69" s="72"/>
      <c r="J69" s="72"/>
      <c r="M69" s="72"/>
      <c r="N69" s="72"/>
      <c r="O69" s="72"/>
      <c r="P69" s="72"/>
      <c r="Q69" s="72"/>
      <c r="R69" s="150" t="s">
        <v>156</v>
      </c>
      <c r="S69" s="150">
        <v>162468366</v>
      </c>
      <c r="T69" t="s">
        <v>10</v>
      </c>
      <c r="U69" s="72"/>
      <c r="V69" s="72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</row>
    <row r="70" spans="1:50" s="72" customFormat="1" ht="10.5" customHeight="1" x14ac:dyDescent="0.25">
      <c r="A70" s="29"/>
      <c r="B70" s="209"/>
      <c r="C70" s="89"/>
      <c r="D70" s="88"/>
      <c r="E70" s="210"/>
      <c r="F70" s="29"/>
      <c r="I70" s="33"/>
      <c r="J70" s="33"/>
      <c r="K70" s="33"/>
      <c r="L70" s="33"/>
      <c r="M70" s="33"/>
      <c r="N70" s="33"/>
      <c r="O70" s="33"/>
      <c r="P70" s="33"/>
      <c r="Q70" s="33"/>
      <c r="R70" s="150" t="s">
        <v>157</v>
      </c>
      <c r="S70" s="150">
        <v>140089260</v>
      </c>
      <c r="T70" t="s">
        <v>12</v>
      </c>
      <c r="U70" s="33"/>
      <c r="V70" s="33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</row>
    <row r="71" spans="1:50" s="72" customFormat="1" ht="15" x14ac:dyDescent="0.25">
      <c r="A71" s="29"/>
      <c r="B71" s="209" t="s">
        <v>158</v>
      </c>
      <c r="C71" s="91">
        <v>78.2</v>
      </c>
      <c r="D71" s="49"/>
      <c r="E71" s="215">
        <v>144.5</v>
      </c>
      <c r="F71" s="29"/>
      <c r="H71" s="33"/>
      <c r="K71" s="33"/>
      <c r="L71" s="33"/>
      <c r="R71" s="150" t="s">
        <v>159</v>
      </c>
      <c r="S71" s="150">
        <v>140249252</v>
      </c>
      <c r="T71" t="s">
        <v>12</v>
      </c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</row>
    <row r="72" spans="1:50" s="72" customFormat="1" ht="15" x14ac:dyDescent="0.25">
      <c r="A72" s="29"/>
      <c r="B72" s="209"/>
      <c r="C72" s="89"/>
      <c r="D72" s="88"/>
      <c r="E72" s="210"/>
      <c r="F72" s="29"/>
      <c r="I72" s="33"/>
      <c r="J72" s="33"/>
      <c r="K72" s="33"/>
      <c r="L72" s="33"/>
      <c r="M72" s="33"/>
      <c r="N72" s="33"/>
      <c r="O72" s="33"/>
      <c r="P72" s="33"/>
      <c r="Q72" s="33"/>
      <c r="R72" s="150" t="s">
        <v>160</v>
      </c>
      <c r="S72" s="150">
        <v>163743744</v>
      </c>
      <c r="T72" t="s">
        <v>1</v>
      </c>
      <c r="U72" s="33"/>
      <c r="V72" s="33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</row>
    <row r="73" spans="1:50" s="72" customFormat="1" ht="15" x14ac:dyDescent="0.25">
      <c r="A73" s="29"/>
      <c r="B73" s="209" t="s">
        <v>161</v>
      </c>
      <c r="C73" s="28"/>
      <c r="D73" s="48"/>
      <c r="E73" s="208"/>
      <c r="F73" s="29"/>
      <c r="K73" s="33"/>
      <c r="L73" s="33"/>
      <c r="R73" s="150" t="s">
        <v>162</v>
      </c>
      <c r="S73" s="150">
        <v>140033557</v>
      </c>
      <c r="T73" t="s">
        <v>1</v>
      </c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</row>
    <row r="74" spans="1:50" s="72" customFormat="1" ht="15" x14ac:dyDescent="0.25">
      <c r="A74" s="29"/>
      <c r="B74" s="189"/>
      <c r="C74" s="90"/>
      <c r="D74" s="88"/>
      <c r="E74" s="211"/>
      <c r="F74" s="29"/>
      <c r="K74" s="33"/>
      <c r="L74" s="33"/>
      <c r="R74" s="150" t="s">
        <v>163</v>
      </c>
      <c r="S74" s="150">
        <v>140031353</v>
      </c>
      <c r="T74" t="s">
        <v>1</v>
      </c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</row>
    <row r="75" spans="1:50" ht="13.5" customHeight="1" x14ac:dyDescent="0.25">
      <c r="B75" s="216" t="s">
        <v>164</v>
      </c>
      <c r="C75" s="89">
        <f>SUM(C63,C69,C71,C73)</f>
        <v>97839.7</v>
      </c>
      <c r="D75" s="88"/>
      <c r="E75" s="210">
        <f>SUM(E63,E69,E71,E73)</f>
        <v>102125.90000000001</v>
      </c>
      <c r="F75" s="29"/>
      <c r="H75" s="72"/>
      <c r="I75" s="72"/>
      <c r="J75" s="72"/>
      <c r="M75" s="72"/>
      <c r="N75" s="72"/>
      <c r="O75" s="72"/>
      <c r="P75" s="72"/>
      <c r="Q75" s="72"/>
      <c r="R75" s="150" t="s">
        <v>165</v>
      </c>
      <c r="S75" s="150">
        <v>140842886</v>
      </c>
      <c r="T75" t="s">
        <v>1</v>
      </c>
      <c r="U75" s="72"/>
      <c r="V75" s="72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</row>
    <row r="76" spans="1:50" s="72" customFormat="1" ht="15" x14ac:dyDescent="0.25">
      <c r="A76" s="29"/>
      <c r="B76" s="217"/>
      <c r="C76" s="90"/>
      <c r="D76" s="88"/>
      <c r="E76" s="211"/>
      <c r="F76" s="29"/>
      <c r="K76" s="33"/>
      <c r="L76" s="33"/>
      <c r="R76" s="150" t="s">
        <v>166</v>
      </c>
      <c r="S76" s="150">
        <v>140842929</v>
      </c>
      <c r="T76" t="s">
        <v>1</v>
      </c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</row>
    <row r="77" spans="1:50" ht="24.75" x14ac:dyDescent="0.25">
      <c r="B77" s="218" t="s">
        <v>167</v>
      </c>
      <c r="C77" s="13">
        <v>15784.6</v>
      </c>
      <c r="D77" s="48"/>
      <c r="E77" s="208">
        <v>15784.6</v>
      </c>
      <c r="F77" s="29"/>
      <c r="H77" s="72"/>
      <c r="I77" s="72"/>
      <c r="J77" s="72"/>
      <c r="M77" s="72"/>
      <c r="N77" s="72"/>
      <c r="O77" s="72"/>
      <c r="P77" s="72"/>
      <c r="Q77" s="72"/>
      <c r="R77" s="150" t="s">
        <v>168</v>
      </c>
      <c r="S77" s="150">
        <v>141525547</v>
      </c>
      <c r="T77" t="s">
        <v>1</v>
      </c>
      <c r="U77" s="72"/>
      <c r="V77" s="72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</row>
    <row r="78" spans="1:50" s="72" customFormat="1" ht="15.75" customHeight="1" x14ac:dyDescent="0.25">
      <c r="A78" s="29"/>
      <c r="B78" s="219" t="s">
        <v>169</v>
      </c>
      <c r="C78" s="13">
        <v>15784.6</v>
      </c>
      <c r="D78" s="48"/>
      <c r="E78" s="208">
        <v>15784.6</v>
      </c>
      <c r="F78" s="29"/>
      <c r="K78" s="33"/>
      <c r="L78" s="33"/>
      <c r="R78" s="150" t="s">
        <v>170</v>
      </c>
      <c r="S78" s="150">
        <v>140786882</v>
      </c>
      <c r="T78" t="s">
        <v>10</v>
      </c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</row>
    <row r="79" spans="1:50" s="72" customFormat="1" ht="24.75" x14ac:dyDescent="0.25">
      <c r="A79" s="29"/>
      <c r="B79" s="218" t="s">
        <v>171</v>
      </c>
      <c r="C79" s="4"/>
      <c r="D79" s="48"/>
      <c r="E79" s="208"/>
      <c r="F79" s="29"/>
      <c r="K79" s="33"/>
      <c r="L79" s="33"/>
      <c r="R79" s="150" t="s">
        <v>172</v>
      </c>
      <c r="S79" s="150">
        <v>302827126</v>
      </c>
      <c r="T79" t="s">
        <v>1</v>
      </c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</row>
    <row r="80" spans="1:50" s="72" customFormat="1" ht="15" x14ac:dyDescent="0.25">
      <c r="A80" s="29"/>
      <c r="B80" s="218" t="s">
        <v>173</v>
      </c>
      <c r="C80" s="4"/>
      <c r="D80" s="48"/>
      <c r="E80" s="208"/>
      <c r="F80" s="29"/>
      <c r="K80" s="33"/>
      <c r="L80" s="33"/>
      <c r="R80" s="150" t="s">
        <v>174</v>
      </c>
      <c r="S80" s="150">
        <v>163252987</v>
      </c>
      <c r="T80" t="s">
        <v>1</v>
      </c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</row>
    <row r="81" spans="1:50" s="72" customFormat="1" ht="15" x14ac:dyDescent="0.25">
      <c r="A81" s="29"/>
      <c r="B81" s="220" t="s">
        <v>175</v>
      </c>
      <c r="C81" s="4"/>
      <c r="D81" s="48"/>
      <c r="E81" s="208"/>
      <c r="F81" s="29"/>
      <c r="K81" s="33"/>
      <c r="L81" s="33"/>
      <c r="R81" s="150" t="s">
        <v>176</v>
      </c>
      <c r="S81" s="150">
        <v>163934977</v>
      </c>
      <c r="T81" t="s">
        <v>10</v>
      </c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</row>
    <row r="82" spans="1:50" s="72" customFormat="1" ht="15" x14ac:dyDescent="0.25">
      <c r="A82" s="29"/>
      <c r="B82" s="218" t="s">
        <v>177</v>
      </c>
      <c r="C82" s="13">
        <v>17617.400000000001</v>
      </c>
      <c r="D82" s="48"/>
      <c r="E82" s="208">
        <v>16898.400000000001</v>
      </c>
      <c r="F82" s="29"/>
      <c r="K82" s="33"/>
      <c r="L82" s="33"/>
      <c r="R82" s="150" t="s">
        <v>178</v>
      </c>
      <c r="S82" s="150">
        <v>163994426</v>
      </c>
      <c r="T82" t="s">
        <v>1</v>
      </c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</row>
    <row r="83" spans="1:50" s="72" customFormat="1" ht="15" x14ac:dyDescent="0.25">
      <c r="A83" s="29"/>
      <c r="B83" s="218" t="s">
        <v>179</v>
      </c>
      <c r="C83" s="13">
        <v>4814</v>
      </c>
      <c r="D83" s="48"/>
      <c r="E83" s="208">
        <v>4814</v>
      </c>
      <c r="F83" s="29"/>
      <c r="H83" s="33"/>
      <c r="K83" s="33"/>
      <c r="L83" s="33"/>
      <c r="R83" s="150" t="s">
        <v>180</v>
      </c>
      <c r="S83" s="150">
        <v>163994611</v>
      </c>
      <c r="T83" t="s">
        <v>1</v>
      </c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</row>
    <row r="84" spans="1:50" s="72" customFormat="1" ht="15" x14ac:dyDescent="0.25">
      <c r="A84" s="29"/>
      <c r="B84" s="219" t="s">
        <v>181</v>
      </c>
      <c r="C84" s="13">
        <v>1578.5</v>
      </c>
      <c r="D84" s="48"/>
      <c r="E84" s="208">
        <v>1578.5</v>
      </c>
      <c r="F84" s="29"/>
      <c r="I84" s="33"/>
      <c r="J84" s="33"/>
      <c r="K84" s="33"/>
      <c r="L84" s="33"/>
      <c r="M84" s="33"/>
      <c r="N84" s="33"/>
      <c r="O84" s="33"/>
      <c r="P84" s="33"/>
      <c r="Q84" s="33"/>
      <c r="R84" s="150" t="s">
        <v>182</v>
      </c>
      <c r="S84" s="150">
        <v>300531865</v>
      </c>
      <c r="T84" t="s">
        <v>1</v>
      </c>
      <c r="U84" s="33"/>
      <c r="V84" s="33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</row>
    <row r="85" spans="1:50" s="72" customFormat="1" ht="15" x14ac:dyDescent="0.25">
      <c r="A85" s="29"/>
      <c r="B85" s="218" t="s">
        <v>183</v>
      </c>
      <c r="C85" s="13">
        <v>287.39999999999998</v>
      </c>
      <c r="D85" s="48"/>
      <c r="E85" s="208">
        <v>1011.7</v>
      </c>
      <c r="F85" s="29"/>
      <c r="K85" s="33"/>
      <c r="L85" s="33"/>
      <c r="R85" s="150" t="s">
        <v>184</v>
      </c>
      <c r="S85" s="150">
        <v>164294882</v>
      </c>
      <c r="T85" t="s">
        <v>1</v>
      </c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</row>
    <row r="86" spans="1:50" s="72" customFormat="1" ht="15" x14ac:dyDescent="0.25">
      <c r="A86" s="29"/>
      <c r="B86" s="195" t="s">
        <v>185</v>
      </c>
      <c r="C86" s="89">
        <f>SUM(C77,C79:C83,C85:C85)</f>
        <v>38503.4</v>
      </c>
      <c r="D86" s="88"/>
      <c r="E86" s="210">
        <f>SUM(E77,E79:E83,E85:E85)</f>
        <v>38508.699999999997</v>
      </c>
      <c r="F86" s="29"/>
      <c r="K86" s="33"/>
      <c r="L86" s="33"/>
      <c r="R86" s="150" t="s">
        <v>186</v>
      </c>
      <c r="S86" s="150">
        <v>164742773</v>
      </c>
      <c r="T86" t="s">
        <v>1</v>
      </c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</row>
    <row r="87" spans="1:50" s="72" customFormat="1" ht="15" x14ac:dyDescent="0.25">
      <c r="A87" s="29"/>
      <c r="B87" s="192"/>
      <c r="C87" s="90"/>
      <c r="D87" s="88"/>
      <c r="E87" s="211"/>
      <c r="F87" s="29"/>
      <c r="G87" s="33"/>
      <c r="K87" s="33"/>
      <c r="L87" s="33"/>
      <c r="R87" s="150" t="s">
        <v>187</v>
      </c>
      <c r="S87" s="150">
        <v>164702526</v>
      </c>
      <c r="T87" t="s">
        <v>1</v>
      </c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</row>
    <row r="88" spans="1:50" s="72" customFormat="1" ht="15" x14ac:dyDescent="0.25">
      <c r="A88" s="29"/>
      <c r="B88" s="195" t="s">
        <v>188</v>
      </c>
      <c r="C88" s="92">
        <v>17528.8</v>
      </c>
      <c r="D88" s="59"/>
      <c r="E88" s="221">
        <v>14707</v>
      </c>
      <c r="F88" s="29"/>
      <c r="G88" s="33"/>
      <c r="H88" s="33"/>
      <c r="K88" s="33"/>
      <c r="L88" s="33"/>
      <c r="R88" s="150" t="s">
        <v>189</v>
      </c>
      <c r="S88" s="150">
        <v>164702145</v>
      </c>
      <c r="T88" t="s">
        <v>1</v>
      </c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</row>
    <row r="89" spans="1:50" s="72" customFormat="1" ht="15" x14ac:dyDescent="0.25">
      <c r="A89" s="29"/>
      <c r="B89" s="195"/>
      <c r="C89" s="90"/>
      <c r="D89" s="88"/>
      <c r="E89" s="211"/>
      <c r="F89" s="29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150" t="s">
        <v>190</v>
      </c>
      <c r="S89" s="150">
        <v>165219441</v>
      </c>
      <c r="T89" t="s">
        <v>1</v>
      </c>
      <c r="U89" s="33"/>
      <c r="V89" s="33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</row>
    <row r="90" spans="1:50" ht="15" x14ac:dyDescent="0.25">
      <c r="B90" s="195" t="s">
        <v>191</v>
      </c>
      <c r="C90" s="86">
        <v>5655.8</v>
      </c>
      <c r="D90" s="49"/>
      <c r="E90" s="204">
        <v>5490.4</v>
      </c>
      <c r="F90" s="29"/>
      <c r="R90" s="150" t="s">
        <v>192</v>
      </c>
      <c r="S90" s="150">
        <v>165171377</v>
      </c>
      <c r="T90" t="s">
        <v>1</v>
      </c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</row>
    <row r="91" spans="1:50" s="72" customFormat="1" ht="15" x14ac:dyDescent="0.25">
      <c r="A91" s="29"/>
      <c r="B91" s="192"/>
      <c r="C91" s="90"/>
      <c r="D91" s="88"/>
      <c r="E91" s="211"/>
      <c r="F91" s="29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150" t="s">
        <v>193</v>
      </c>
      <c r="S91" s="150">
        <v>251168030</v>
      </c>
      <c r="T91" t="s">
        <v>1</v>
      </c>
      <c r="U91" s="33"/>
      <c r="V91" s="33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</row>
    <row r="92" spans="1:50" s="72" customFormat="1" ht="15" x14ac:dyDescent="0.25">
      <c r="A92" s="29"/>
      <c r="B92" s="201" t="s">
        <v>194</v>
      </c>
      <c r="C92" s="13">
        <v>24457.9</v>
      </c>
      <c r="D92" s="48"/>
      <c r="E92" s="208">
        <v>29494.7</v>
      </c>
      <c r="F92" s="29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150" t="s">
        <v>195</v>
      </c>
      <c r="S92" s="150">
        <v>151425755</v>
      </c>
      <c r="T92" t="s">
        <v>1</v>
      </c>
      <c r="U92" s="33"/>
      <c r="V92" s="33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</row>
    <row r="93" spans="1:50" s="72" customFormat="1" ht="12.75" customHeight="1" x14ac:dyDescent="0.25">
      <c r="A93" s="29"/>
      <c r="B93" s="222" t="s">
        <v>196</v>
      </c>
      <c r="C93" s="13">
        <v>22209</v>
      </c>
      <c r="D93" s="48"/>
      <c r="E93" s="208">
        <v>28677</v>
      </c>
      <c r="F93" s="29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150" t="s">
        <v>197</v>
      </c>
      <c r="S93" s="150">
        <v>151104226</v>
      </c>
      <c r="T93" t="s">
        <v>1</v>
      </c>
      <c r="U93" s="33"/>
      <c r="V93" s="33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</row>
    <row r="94" spans="1:50" ht="13.5" customHeight="1" x14ac:dyDescent="0.25">
      <c r="B94" s="201" t="s">
        <v>198</v>
      </c>
      <c r="C94" s="13">
        <v>11693.8</v>
      </c>
      <c r="D94" s="48"/>
      <c r="E94" s="208">
        <v>13925.1</v>
      </c>
      <c r="F94" s="29"/>
      <c r="H94" s="72"/>
      <c r="R94" s="150" t="s">
        <v>199</v>
      </c>
      <c r="S94" s="150">
        <v>151005356</v>
      </c>
      <c r="T94" t="s">
        <v>1</v>
      </c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</row>
    <row r="95" spans="1:50" ht="12.75" customHeight="1" x14ac:dyDescent="0.25">
      <c r="B95" s="222" t="s">
        <v>200</v>
      </c>
      <c r="C95" s="13">
        <v>5094.5</v>
      </c>
      <c r="D95" s="48"/>
      <c r="E95" s="208">
        <v>7598.6</v>
      </c>
      <c r="F95" s="29"/>
      <c r="H95" s="72"/>
      <c r="I95" s="72"/>
      <c r="J95" s="72"/>
      <c r="M95" s="72"/>
      <c r="N95" s="72"/>
      <c r="O95" s="72"/>
      <c r="P95" s="72"/>
      <c r="Q95" s="72"/>
      <c r="R95" s="150" t="s">
        <v>201</v>
      </c>
      <c r="S95" s="150">
        <v>151479265</v>
      </c>
      <c r="T95" t="s">
        <v>1</v>
      </c>
      <c r="U95" s="72"/>
      <c r="V95" s="72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</row>
    <row r="96" spans="1:50" ht="15" x14ac:dyDescent="0.25">
      <c r="B96" s="289" t="s">
        <v>445</v>
      </c>
      <c r="C96" s="13"/>
      <c r="D96" s="48"/>
      <c r="E96" s="208"/>
      <c r="F96" s="29"/>
      <c r="H96" s="72"/>
      <c r="I96" s="72"/>
      <c r="J96" s="72"/>
      <c r="M96" s="72"/>
      <c r="N96" s="72"/>
      <c r="O96" s="72"/>
      <c r="P96" s="72"/>
      <c r="Q96" s="72"/>
      <c r="R96" s="150" t="s">
        <v>203</v>
      </c>
      <c r="S96" s="150">
        <v>166901968</v>
      </c>
      <c r="T96" t="s">
        <v>1</v>
      </c>
      <c r="U96" s="72"/>
      <c r="V96" s="72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</row>
    <row r="97" spans="1:50" ht="15" x14ac:dyDescent="0.25">
      <c r="B97" s="195" t="s">
        <v>204</v>
      </c>
      <c r="C97" s="89">
        <f>SUM(C92,C94)</f>
        <v>36151.699999999997</v>
      </c>
      <c r="D97" s="88"/>
      <c r="E97" s="210">
        <f>SUM(E92,E94)</f>
        <v>43419.8</v>
      </c>
      <c r="F97" s="29"/>
      <c r="H97" s="72"/>
      <c r="I97" s="72"/>
      <c r="J97" s="72"/>
      <c r="M97" s="72"/>
      <c r="N97" s="72"/>
      <c r="O97" s="72"/>
      <c r="P97" s="72"/>
      <c r="Q97" s="72"/>
      <c r="R97" s="150" t="s">
        <v>205</v>
      </c>
      <c r="S97" s="150">
        <v>166486116</v>
      </c>
      <c r="T97" t="s">
        <v>1</v>
      </c>
      <c r="U97" s="72"/>
      <c r="V97" s="72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</row>
    <row r="98" spans="1:50" ht="15" x14ac:dyDescent="0.25">
      <c r="B98" s="195"/>
      <c r="C98" s="89"/>
      <c r="D98" s="88"/>
      <c r="E98" s="210"/>
      <c r="F98" s="29"/>
      <c r="H98" s="72"/>
      <c r="I98" s="72"/>
      <c r="J98" s="72"/>
      <c r="M98" s="72"/>
      <c r="N98" s="72"/>
      <c r="O98" s="72"/>
      <c r="P98" s="72"/>
      <c r="Q98" s="72"/>
      <c r="R98" s="150" t="s">
        <v>206</v>
      </c>
      <c r="S98" s="150">
        <v>171780190</v>
      </c>
      <c r="T98" t="s">
        <v>1</v>
      </c>
      <c r="U98" s="72"/>
      <c r="V98" s="72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</row>
    <row r="99" spans="1:50" ht="15" x14ac:dyDescent="0.25">
      <c r="B99" s="195" t="s">
        <v>207</v>
      </c>
      <c r="C99" s="13"/>
      <c r="D99" s="49"/>
      <c r="E99" s="215"/>
      <c r="F99" s="29"/>
      <c r="I99" s="72"/>
      <c r="J99" s="72"/>
      <c r="M99" s="72"/>
      <c r="N99" s="72"/>
      <c r="O99" s="72"/>
      <c r="P99" s="72"/>
      <c r="Q99" s="72"/>
      <c r="R99" s="150" t="s">
        <v>208</v>
      </c>
      <c r="S99" s="150">
        <v>166576994</v>
      </c>
      <c r="T99" t="s">
        <v>1</v>
      </c>
      <c r="U99" s="72"/>
      <c r="V99" s="72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</row>
    <row r="100" spans="1:50" s="72" customFormat="1" ht="15" x14ac:dyDescent="0.25">
      <c r="A100" s="29"/>
      <c r="B100" s="195"/>
      <c r="C100" s="89"/>
      <c r="D100" s="88"/>
      <c r="E100" s="210"/>
      <c r="F100" s="29"/>
      <c r="I100" s="33"/>
      <c r="J100" s="33"/>
      <c r="K100" s="33"/>
      <c r="L100" s="33"/>
      <c r="M100" s="33"/>
      <c r="N100" s="33"/>
      <c r="O100" s="33"/>
      <c r="P100" s="33"/>
      <c r="Q100" s="33"/>
      <c r="R100" s="150" t="s">
        <v>209</v>
      </c>
      <c r="S100" s="150">
        <v>166552032</v>
      </c>
      <c r="T100" t="s">
        <v>1</v>
      </c>
      <c r="U100" s="33"/>
      <c r="V100" s="33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</row>
    <row r="101" spans="1:50" s="72" customFormat="1" ht="15" x14ac:dyDescent="0.25">
      <c r="A101" s="29"/>
      <c r="B101" s="195" t="s">
        <v>210</v>
      </c>
      <c r="C101" s="13"/>
      <c r="D101" s="49"/>
      <c r="E101" s="208"/>
      <c r="F101" s="29"/>
      <c r="K101" s="33"/>
      <c r="L101" s="33"/>
      <c r="R101" s="150" t="s">
        <v>211</v>
      </c>
      <c r="S101" s="150">
        <v>166445258</v>
      </c>
      <c r="T101" t="s">
        <v>1</v>
      </c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</row>
    <row r="102" spans="1:50" s="72" customFormat="1" ht="15" x14ac:dyDescent="0.25">
      <c r="A102" s="29"/>
      <c r="B102" s="189"/>
      <c r="C102" s="90"/>
      <c r="D102" s="88"/>
      <c r="E102" s="211"/>
      <c r="F102" s="29"/>
      <c r="K102" s="33"/>
      <c r="L102" s="33"/>
      <c r="R102" s="150" t="s">
        <v>212</v>
      </c>
      <c r="S102" s="150">
        <v>167520735</v>
      </c>
      <c r="T102" t="s">
        <v>1</v>
      </c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</row>
    <row r="103" spans="1:50" s="72" customFormat="1" ht="12.75" customHeight="1" x14ac:dyDescent="0.25">
      <c r="A103" s="29"/>
      <c r="B103" s="195" t="s">
        <v>213</v>
      </c>
      <c r="C103" s="89">
        <f>SUM(C86,C88,C90,C97,C99,C101)</f>
        <v>97839.7</v>
      </c>
      <c r="D103" s="88"/>
      <c r="E103" s="210">
        <f>SUM(E86,E88,E90,E97,E99,E101)</f>
        <v>102125.9</v>
      </c>
      <c r="F103" s="29"/>
      <c r="H103" s="33"/>
      <c r="K103" s="33"/>
      <c r="L103" s="33"/>
      <c r="R103" s="150" t="s">
        <v>214</v>
      </c>
      <c r="S103" s="150">
        <v>167610175</v>
      </c>
      <c r="T103" t="s">
        <v>1</v>
      </c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</row>
    <row r="104" spans="1:50" s="72" customFormat="1" ht="15" x14ac:dyDescent="0.25">
      <c r="A104" s="29"/>
      <c r="B104" s="195"/>
      <c r="C104" s="93"/>
      <c r="D104" s="88"/>
      <c r="E104" s="223"/>
      <c r="F104" s="29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150" t="s">
        <v>215</v>
      </c>
      <c r="S104" s="150">
        <v>167500661</v>
      </c>
      <c r="T104" t="s">
        <v>1</v>
      </c>
      <c r="U104" s="33"/>
      <c r="V104" s="33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</row>
    <row r="105" spans="1:50" ht="14.25" customHeight="1" x14ac:dyDescent="0.25">
      <c r="B105" s="195" t="s">
        <v>216</v>
      </c>
      <c r="C105" s="94" t="str">
        <f>IF(ROUND((C75-C103)/2,1)=0,"Balansas",C75-C103)</f>
        <v>Balansas</v>
      </c>
      <c r="D105" s="88"/>
      <c r="E105" s="224" t="str">
        <f>IF(ROUND((E75-E103)/2,1)=0,"Balansas",E75-E103)</f>
        <v>Balansas</v>
      </c>
      <c r="F105" s="29"/>
      <c r="R105" s="150" t="s">
        <v>217</v>
      </c>
      <c r="S105" s="150">
        <v>167524751</v>
      </c>
      <c r="T105" t="s">
        <v>1</v>
      </c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</row>
    <row r="106" spans="1:50" s="72" customFormat="1" ht="15" x14ac:dyDescent="0.25">
      <c r="A106" s="29"/>
      <c r="B106" s="189"/>
      <c r="C106" s="88"/>
      <c r="D106" s="88"/>
      <c r="E106" s="206"/>
      <c r="F106" s="29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150" t="s">
        <v>218</v>
      </c>
      <c r="S106" s="150">
        <v>152703524</v>
      </c>
      <c r="T106" t="s">
        <v>1</v>
      </c>
      <c r="U106" s="33"/>
      <c r="V106" s="33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</row>
    <row r="107" spans="1:50" s="72" customFormat="1" ht="15" x14ac:dyDescent="0.25">
      <c r="A107" s="29"/>
      <c r="B107" s="225" t="s">
        <v>219</v>
      </c>
      <c r="C107" s="226"/>
      <c r="D107" s="152"/>
      <c r="E107" s="227"/>
      <c r="F107" s="29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150" t="s">
        <v>220</v>
      </c>
      <c r="S107" s="150">
        <v>152768582</v>
      </c>
      <c r="T107" t="s">
        <v>1</v>
      </c>
      <c r="U107" s="33"/>
      <c r="V107" s="33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</row>
    <row r="108" spans="1:50" s="72" customFormat="1" ht="15" x14ac:dyDescent="0.25">
      <c r="A108" s="29"/>
      <c r="B108" s="189"/>
      <c r="C108" s="88"/>
      <c r="D108" s="88"/>
      <c r="E108" s="206"/>
      <c r="F108" s="29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150" t="s">
        <v>221</v>
      </c>
      <c r="S108" s="150">
        <v>152767676</v>
      </c>
      <c r="T108" t="s">
        <v>1</v>
      </c>
      <c r="U108" s="33"/>
      <c r="V108" s="33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</row>
    <row r="109" spans="1:50" ht="27" customHeight="1" x14ac:dyDescent="0.25">
      <c r="B109" s="192"/>
      <c r="C109" s="430" t="s">
        <v>90</v>
      </c>
      <c r="D109" s="430"/>
      <c r="E109" s="431"/>
      <c r="F109" s="29"/>
      <c r="R109" s="150" t="s">
        <v>222</v>
      </c>
      <c r="S109" s="150">
        <v>177390158</v>
      </c>
      <c r="T109" t="s">
        <v>1</v>
      </c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</row>
    <row r="110" spans="1:50" ht="27" customHeight="1" thickBot="1" x14ac:dyDescent="0.3">
      <c r="B110" s="190" t="s">
        <v>223</v>
      </c>
      <c r="C110" s="257" t="str">
        <f>C41</f>
        <v>Praėjęs ataskaitinis laikotarpis 2019 metai</v>
      </c>
      <c r="D110" s="36"/>
      <c r="E110" s="258" t="str">
        <f>E41</f>
        <v>Ataskaitinis laikotarpis                           2020 metai</v>
      </c>
      <c r="F110" s="29"/>
      <c r="R110" s="150" t="s">
        <v>224</v>
      </c>
      <c r="S110" s="150">
        <v>167904337</v>
      </c>
      <c r="T110" t="s">
        <v>1</v>
      </c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</row>
    <row r="111" spans="1:50" ht="24.75" x14ac:dyDescent="0.25">
      <c r="B111" s="228" t="s">
        <v>225</v>
      </c>
      <c r="C111" s="91">
        <v>5235.2</v>
      </c>
      <c r="D111" s="49"/>
      <c r="E111" s="301">
        <v>5887.4</v>
      </c>
      <c r="F111" s="29"/>
      <c r="H111" s="33" t="s">
        <v>226</v>
      </c>
      <c r="R111" s="150" t="s">
        <v>227</v>
      </c>
      <c r="S111" s="150">
        <v>167909640</v>
      </c>
      <c r="T111" t="s">
        <v>1</v>
      </c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</row>
    <row r="112" spans="1:50" ht="17.25" customHeight="1" x14ac:dyDescent="0.25">
      <c r="B112" s="228" t="s">
        <v>228</v>
      </c>
      <c r="C112" s="413">
        <v>14311.6</v>
      </c>
      <c r="D112" s="88"/>
      <c r="E112" s="300">
        <v>2251.4</v>
      </c>
      <c r="F112" s="29"/>
      <c r="H112" s="33" t="s">
        <v>229</v>
      </c>
      <c r="R112" s="150" t="s">
        <v>230</v>
      </c>
      <c r="S112" s="150">
        <v>167922698</v>
      </c>
      <c r="T112" t="s">
        <v>1</v>
      </c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</row>
    <row r="113" spans="2:50" ht="27" customHeight="1" x14ac:dyDescent="0.25">
      <c r="B113" s="229" t="s">
        <v>231</v>
      </c>
      <c r="C113" s="413">
        <v>287.39999999999998</v>
      </c>
      <c r="D113" s="88"/>
      <c r="E113" s="299">
        <v>1011.7</v>
      </c>
      <c r="F113" s="29"/>
      <c r="R113" s="150" t="s">
        <v>232</v>
      </c>
      <c r="S113" s="150">
        <v>167900463</v>
      </c>
      <c r="T113" t="s">
        <v>12</v>
      </c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</row>
    <row r="114" spans="2:50" ht="24.75" x14ac:dyDescent="0.25">
      <c r="B114" s="230" t="s">
        <v>233</v>
      </c>
      <c r="C114" s="413">
        <v>0</v>
      </c>
      <c r="D114" s="48"/>
      <c r="E114" s="208">
        <v>0</v>
      </c>
      <c r="F114" s="29"/>
      <c r="R114" s="150" t="s">
        <v>234</v>
      </c>
      <c r="S114" s="150">
        <v>152447391</v>
      </c>
      <c r="T114" t="s">
        <v>1</v>
      </c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</row>
    <row r="115" spans="2:50" ht="15" x14ac:dyDescent="0.25">
      <c r="B115" s="230"/>
      <c r="C115" s="88"/>
      <c r="D115" s="88"/>
      <c r="E115" s="206"/>
      <c r="F115" s="29"/>
      <c r="R115" s="150" t="s">
        <v>235</v>
      </c>
      <c r="S115" s="150">
        <v>152409729</v>
      </c>
      <c r="T115" t="s">
        <v>1</v>
      </c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</row>
    <row r="116" spans="2:50" ht="15" x14ac:dyDescent="0.25">
      <c r="B116" s="231" t="s">
        <v>236</v>
      </c>
      <c r="C116" s="292">
        <v>20290.900000000001</v>
      </c>
      <c r="D116" s="52"/>
      <c r="E116" s="294">
        <v>33574.699999999997</v>
      </c>
      <c r="F116" s="29"/>
      <c r="R116" s="150" t="s">
        <v>237</v>
      </c>
      <c r="S116" s="150">
        <v>152697886</v>
      </c>
      <c r="T116" t="s">
        <v>1</v>
      </c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</row>
    <row r="117" spans="2:50" ht="15" x14ac:dyDescent="0.25">
      <c r="B117" s="232" t="s">
        <v>238</v>
      </c>
      <c r="C117" s="293">
        <v>19405</v>
      </c>
      <c r="D117" s="52"/>
      <c r="E117" s="295">
        <v>33574.699999999997</v>
      </c>
      <c r="F117" s="29"/>
      <c r="R117" s="150" t="s">
        <v>239</v>
      </c>
      <c r="S117" s="150">
        <v>152492671</v>
      </c>
      <c r="T117" t="s">
        <v>1</v>
      </c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</row>
    <row r="118" spans="2:50" ht="15" x14ac:dyDescent="0.25">
      <c r="B118" s="233" t="s">
        <v>240</v>
      </c>
      <c r="C118" s="64">
        <v>10039.9</v>
      </c>
      <c r="D118" s="52"/>
      <c r="E118" s="208"/>
      <c r="F118" s="164"/>
      <c r="R118" s="150" t="s">
        <v>241</v>
      </c>
      <c r="S118" s="150">
        <v>304942928</v>
      </c>
      <c r="T118" t="s">
        <v>10</v>
      </c>
      <c r="X118" s="29"/>
      <c r="Y118" s="15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</row>
    <row r="119" spans="2:50" ht="15" x14ac:dyDescent="0.25">
      <c r="B119" s="233" t="s">
        <v>242</v>
      </c>
      <c r="C119" s="290" t="s">
        <v>229</v>
      </c>
      <c r="D119" s="52"/>
      <c r="E119" s="291" t="s">
        <v>229</v>
      </c>
      <c r="F119" s="164"/>
      <c r="R119" s="150" t="s">
        <v>243</v>
      </c>
      <c r="S119" s="150">
        <v>147248313</v>
      </c>
      <c r="T119" t="s">
        <v>12</v>
      </c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</row>
    <row r="120" spans="2:50" ht="15" x14ac:dyDescent="0.25">
      <c r="B120" s="233"/>
      <c r="C120" s="52"/>
      <c r="D120" s="52"/>
      <c r="E120" s="234"/>
      <c r="F120" s="29"/>
      <c r="R120" s="150" t="s">
        <v>244</v>
      </c>
      <c r="S120" s="150">
        <v>147104754</v>
      </c>
      <c r="T120" t="s">
        <v>1</v>
      </c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</row>
    <row r="121" spans="2:50" ht="21" x14ac:dyDescent="0.25">
      <c r="B121" s="235" t="s">
        <v>446</v>
      </c>
      <c r="C121" s="463" t="s">
        <v>467</v>
      </c>
      <c r="D121" s="463"/>
      <c r="E121" s="464"/>
      <c r="F121" s="29"/>
      <c r="R121" s="150" t="s">
        <v>245</v>
      </c>
      <c r="S121" s="150">
        <v>247025610</v>
      </c>
      <c r="T121" t="s">
        <v>12</v>
      </c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</row>
    <row r="122" spans="2:50" ht="15" x14ac:dyDescent="0.25">
      <c r="B122" s="189"/>
      <c r="C122" s="11"/>
      <c r="D122" s="11"/>
      <c r="E122" s="236"/>
      <c r="F122" s="29"/>
      <c r="R122" s="150" t="s">
        <v>246</v>
      </c>
      <c r="S122" s="150">
        <v>147024322</v>
      </c>
      <c r="T122" t="s">
        <v>1</v>
      </c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</row>
    <row r="123" spans="2:50" ht="27" customHeight="1" thickBot="1" x14ac:dyDescent="0.3">
      <c r="B123" s="190" t="s">
        <v>247</v>
      </c>
      <c r="C123" s="257" t="str">
        <f>C41</f>
        <v>Praėjęs ataskaitinis laikotarpis 2019 metai</v>
      </c>
      <c r="D123" s="36"/>
      <c r="E123" s="258" t="str">
        <f>E41</f>
        <v>Ataskaitinis laikotarpis                           2020 metai</v>
      </c>
      <c r="F123" s="29"/>
      <c r="R123" s="150" t="s">
        <v>248</v>
      </c>
      <c r="S123" s="150">
        <v>147146714</v>
      </c>
      <c r="T123" t="s">
        <v>12</v>
      </c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</row>
    <row r="124" spans="2:50" ht="15" x14ac:dyDescent="0.25">
      <c r="B124" s="237" t="s">
        <v>249</v>
      </c>
      <c r="C124" s="421">
        <v>2057</v>
      </c>
      <c r="D124" s="153"/>
      <c r="E124" s="238">
        <v>2071</v>
      </c>
      <c r="F124" s="29"/>
      <c r="R124" s="150" t="s">
        <v>250</v>
      </c>
      <c r="S124" s="150">
        <v>147026330</v>
      </c>
      <c r="T124" t="s">
        <v>1</v>
      </c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</row>
    <row r="125" spans="2:50" ht="15" x14ac:dyDescent="0.25">
      <c r="B125" s="239" t="s">
        <v>251</v>
      </c>
      <c r="C125" s="13">
        <v>196</v>
      </c>
      <c r="D125" s="154"/>
      <c r="E125" s="208">
        <v>192</v>
      </c>
      <c r="F125" s="29"/>
      <c r="R125" s="150" t="s">
        <v>252</v>
      </c>
      <c r="S125" s="150">
        <v>247737020</v>
      </c>
      <c r="T125" t="s">
        <v>1</v>
      </c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</row>
    <row r="126" spans="2:50" ht="15" x14ac:dyDescent="0.25">
      <c r="B126" s="237" t="s">
        <v>253</v>
      </c>
      <c r="C126" s="13">
        <v>2037</v>
      </c>
      <c r="D126" s="154"/>
      <c r="E126" s="208">
        <v>2067</v>
      </c>
      <c r="F126" s="29"/>
      <c r="R126" s="150" t="s">
        <v>254</v>
      </c>
      <c r="S126" s="150">
        <v>147146333</v>
      </c>
      <c r="T126" t="s">
        <v>1</v>
      </c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</row>
    <row r="127" spans="2:50" ht="15" x14ac:dyDescent="0.25">
      <c r="B127" s="237" t="s">
        <v>255</v>
      </c>
      <c r="C127" s="92">
        <v>33941.800000000003</v>
      </c>
      <c r="D127" s="240"/>
      <c r="E127" s="221">
        <v>33408.699999999997</v>
      </c>
      <c r="F127" s="29"/>
      <c r="R127" s="150" t="s">
        <v>256</v>
      </c>
      <c r="S127" s="150">
        <v>300127004</v>
      </c>
      <c r="T127" t="s">
        <v>1</v>
      </c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</row>
    <row r="128" spans="2:50" ht="25.5" thickBot="1" x14ac:dyDescent="0.3">
      <c r="B128" s="241" t="s">
        <v>257</v>
      </c>
      <c r="C128" s="138"/>
      <c r="D128" s="62"/>
      <c r="E128" s="242"/>
      <c r="F128" s="29"/>
      <c r="H128" s="75"/>
      <c r="I128" s="75"/>
      <c r="J128" s="75"/>
      <c r="K128" s="75"/>
      <c r="L128" s="75"/>
      <c r="M128" s="75"/>
      <c r="N128" s="75"/>
      <c r="O128" s="75"/>
      <c r="P128" s="75"/>
      <c r="Q128" s="75"/>
      <c r="R128" s="150" t="s">
        <v>258</v>
      </c>
      <c r="S128" s="150">
        <v>169236961</v>
      </c>
      <c r="T128" t="s">
        <v>1</v>
      </c>
      <c r="U128" s="75"/>
      <c r="V128" s="75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</row>
    <row r="129" spans="1:50" ht="15" x14ac:dyDescent="0.25">
      <c r="B129" s="243"/>
      <c r="C129" s="457"/>
      <c r="D129" s="457"/>
      <c r="E129" s="458"/>
      <c r="F129" s="29"/>
      <c r="H129" s="75"/>
      <c r="I129" s="75"/>
      <c r="J129" s="75"/>
      <c r="K129" s="75"/>
      <c r="L129" s="75"/>
      <c r="M129" s="75"/>
      <c r="N129" s="75"/>
      <c r="O129" s="75"/>
      <c r="P129" s="75"/>
      <c r="Q129" s="75"/>
      <c r="R129" s="150" t="s">
        <v>259</v>
      </c>
      <c r="S129" s="150">
        <v>169139957</v>
      </c>
      <c r="T129" t="s">
        <v>1</v>
      </c>
      <c r="U129" s="75"/>
      <c r="V129" s="75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</row>
    <row r="130" spans="1:50" ht="27" customHeight="1" x14ac:dyDescent="0.25">
      <c r="B130" s="244"/>
      <c r="C130" s="428" t="s">
        <v>437</v>
      </c>
      <c r="D130" s="428"/>
      <c r="E130" s="429"/>
      <c r="F130" s="29"/>
      <c r="H130" s="75"/>
      <c r="I130" s="75"/>
      <c r="J130" s="75"/>
      <c r="K130" s="75"/>
      <c r="L130" s="75"/>
      <c r="M130" s="75"/>
      <c r="N130" s="75"/>
      <c r="O130" s="75"/>
      <c r="P130" s="75"/>
      <c r="Q130" s="75"/>
      <c r="R130" s="150" t="s">
        <v>260</v>
      </c>
      <c r="S130" s="150">
        <v>169167554</v>
      </c>
      <c r="T130" t="s">
        <v>1</v>
      </c>
      <c r="U130" s="75"/>
      <c r="V130" s="75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</row>
    <row r="131" spans="1:50" ht="25.5" customHeight="1" x14ac:dyDescent="0.25">
      <c r="B131" s="244" t="s">
        <v>261</v>
      </c>
      <c r="C131" s="302">
        <f>IF(COUNTA(C135:C149)=0,"nėra",COUNTA(C135:C149))</f>
        <v>6</v>
      </c>
      <c r="D131" s="66"/>
      <c r="E131" s="245"/>
      <c r="F131" s="29"/>
      <c r="H131" s="75" t="s">
        <v>262</v>
      </c>
      <c r="I131" s="75"/>
      <c r="J131" s="75"/>
      <c r="K131" s="75"/>
      <c r="L131" s="75"/>
      <c r="M131" s="75"/>
      <c r="N131" s="75"/>
      <c r="O131" s="75"/>
      <c r="P131" s="75"/>
      <c r="Q131" s="75"/>
      <c r="R131" s="150" t="s">
        <v>263</v>
      </c>
      <c r="S131" s="150">
        <v>169176222</v>
      </c>
      <c r="T131" t="s">
        <v>1</v>
      </c>
      <c r="U131" s="75"/>
      <c r="V131" s="75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</row>
    <row r="132" spans="1:50" ht="12" customHeight="1" x14ac:dyDescent="0.25">
      <c r="B132" s="246" t="s">
        <v>264</v>
      </c>
      <c r="C132" s="459" t="s">
        <v>262</v>
      </c>
      <c r="D132" s="459"/>
      <c r="E132" s="460"/>
      <c r="F132" s="29"/>
      <c r="H132" s="75" t="s">
        <v>265</v>
      </c>
      <c r="I132" s="75"/>
      <c r="J132" s="75"/>
      <c r="K132" s="75"/>
      <c r="L132" s="75"/>
      <c r="M132" s="75"/>
      <c r="N132" s="75"/>
      <c r="O132" s="75"/>
      <c r="P132" s="75"/>
      <c r="Q132" s="75"/>
      <c r="R132" s="150" t="s">
        <v>266</v>
      </c>
      <c r="S132" s="150">
        <v>271042320</v>
      </c>
      <c r="T132" t="s">
        <v>10</v>
      </c>
      <c r="U132" s="75"/>
      <c r="V132" s="75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</row>
    <row r="133" spans="1:50" s="75" customFormat="1" ht="16.5" customHeight="1" x14ac:dyDescent="0.25">
      <c r="A133" s="29"/>
      <c r="B133" s="247" t="s">
        <v>267</v>
      </c>
      <c r="C133" s="461">
        <v>7</v>
      </c>
      <c r="D133" s="461"/>
      <c r="E133" s="462"/>
      <c r="F133" s="29"/>
      <c r="H133" s="75" t="s">
        <v>268</v>
      </c>
      <c r="R133" s="150" t="s">
        <v>269</v>
      </c>
      <c r="S133" s="150">
        <v>269814430</v>
      </c>
      <c r="T133" t="s">
        <v>1</v>
      </c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  <c r="AX133" s="29"/>
    </row>
    <row r="134" spans="1:50" s="75" customFormat="1" ht="40.5" customHeight="1" x14ac:dyDescent="0.25">
      <c r="A134" s="29"/>
      <c r="B134" s="248" t="s">
        <v>270</v>
      </c>
      <c r="C134" s="285" t="s">
        <v>271</v>
      </c>
      <c r="D134" s="286" t="s">
        <v>272</v>
      </c>
      <c r="E134" s="287" t="s">
        <v>273</v>
      </c>
      <c r="F134" s="29"/>
      <c r="R134" s="150" t="s">
        <v>274</v>
      </c>
      <c r="S134" s="150">
        <v>170535455</v>
      </c>
      <c r="T134" t="s">
        <v>1</v>
      </c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</row>
    <row r="135" spans="1:50" s="75" customFormat="1" ht="36" x14ac:dyDescent="0.25">
      <c r="A135" s="29"/>
      <c r="B135" s="214" t="s">
        <v>275</v>
      </c>
      <c r="C135" s="14" t="s">
        <v>468</v>
      </c>
      <c r="D135" s="12" t="s">
        <v>291</v>
      </c>
      <c r="E135" s="303" t="s">
        <v>474</v>
      </c>
      <c r="F135" s="29"/>
      <c r="H135" s="75">
        <v>1</v>
      </c>
      <c r="R135" s="150" t="s">
        <v>276</v>
      </c>
      <c r="S135" s="150">
        <v>169845485</v>
      </c>
      <c r="T135" t="s">
        <v>1</v>
      </c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</row>
    <row r="136" spans="1:50" s="75" customFormat="1" ht="24" x14ac:dyDescent="0.25">
      <c r="A136" s="29"/>
      <c r="B136" s="214" t="s">
        <v>277</v>
      </c>
      <c r="C136" s="10" t="s">
        <v>470</v>
      </c>
      <c r="D136" s="15" t="s">
        <v>296</v>
      </c>
      <c r="E136" s="303" t="s">
        <v>475</v>
      </c>
      <c r="F136" s="29"/>
      <c r="H136" s="75">
        <v>2</v>
      </c>
      <c r="R136" s="150" t="s">
        <v>278</v>
      </c>
      <c r="S136" s="150">
        <v>170759250</v>
      </c>
      <c r="T136" t="s">
        <v>12</v>
      </c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</row>
    <row r="137" spans="1:50" s="75" customFormat="1" ht="15" customHeight="1" x14ac:dyDescent="0.25">
      <c r="A137" s="29"/>
      <c r="B137" s="214" t="s">
        <v>277</v>
      </c>
      <c r="C137" s="10" t="s">
        <v>469</v>
      </c>
      <c r="D137" s="15" t="s">
        <v>299</v>
      </c>
      <c r="E137" s="303" t="s">
        <v>477</v>
      </c>
      <c r="F137" s="29"/>
      <c r="H137" s="75">
        <v>3</v>
      </c>
      <c r="R137" s="150" t="s">
        <v>279</v>
      </c>
      <c r="S137" s="150">
        <v>170639781</v>
      </c>
      <c r="T137" t="s">
        <v>1</v>
      </c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</row>
    <row r="138" spans="1:50" s="75" customFormat="1" ht="36" x14ac:dyDescent="0.25">
      <c r="A138" s="29"/>
      <c r="B138" s="214" t="s">
        <v>277</v>
      </c>
      <c r="C138" s="10" t="s">
        <v>471</v>
      </c>
      <c r="D138" s="15" t="s">
        <v>299</v>
      </c>
      <c r="E138" s="303" t="s">
        <v>478</v>
      </c>
      <c r="F138" s="29"/>
      <c r="H138" s="75">
        <v>4</v>
      </c>
      <c r="R138" s="150" t="s">
        <v>280</v>
      </c>
      <c r="S138" s="150">
        <v>170609076</v>
      </c>
      <c r="T138" t="s">
        <v>1</v>
      </c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</row>
    <row r="139" spans="1:50" s="75" customFormat="1" ht="15" x14ac:dyDescent="0.25">
      <c r="A139" s="29"/>
      <c r="B139" s="214" t="s">
        <v>277</v>
      </c>
      <c r="C139" s="10" t="s">
        <v>473</v>
      </c>
      <c r="D139" s="15" t="s">
        <v>299</v>
      </c>
      <c r="E139" s="303" t="s">
        <v>479</v>
      </c>
      <c r="F139" s="29"/>
      <c r="H139" s="75">
        <v>5</v>
      </c>
      <c r="R139" s="150" t="s">
        <v>281</v>
      </c>
      <c r="S139" s="150">
        <v>271278580</v>
      </c>
      <c r="T139" t="s">
        <v>1</v>
      </c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</row>
    <row r="140" spans="1:50" s="75" customFormat="1" ht="15" x14ac:dyDescent="0.25">
      <c r="A140" s="29"/>
      <c r="B140" s="214" t="s">
        <v>277</v>
      </c>
      <c r="C140" s="10" t="s">
        <v>472</v>
      </c>
      <c r="D140" s="15" t="s">
        <v>299</v>
      </c>
      <c r="E140" s="303" t="s">
        <v>476</v>
      </c>
      <c r="F140" s="29"/>
      <c r="H140" s="75">
        <v>6</v>
      </c>
      <c r="R140" s="150" t="s">
        <v>282</v>
      </c>
      <c r="S140" s="150">
        <v>171444859</v>
      </c>
      <c r="T140" t="s">
        <v>1</v>
      </c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</row>
    <row r="141" spans="1:50" s="75" customFormat="1" ht="15" x14ac:dyDescent="0.25">
      <c r="A141" s="29"/>
      <c r="B141" s="214" t="s">
        <v>277</v>
      </c>
      <c r="C141" s="10"/>
      <c r="D141" s="15"/>
      <c r="E141" s="303"/>
      <c r="F141" s="29"/>
      <c r="H141" s="75">
        <v>7</v>
      </c>
      <c r="R141" s="150" t="s">
        <v>283</v>
      </c>
      <c r="S141" s="150">
        <v>171265176</v>
      </c>
      <c r="T141" t="s">
        <v>1</v>
      </c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  <c r="AX141" s="29"/>
    </row>
    <row r="142" spans="1:50" s="75" customFormat="1" ht="15" x14ac:dyDescent="0.25">
      <c r="A142" s="29"/>
      <c r="B142" s="214" t="s">
        <v>277</v>
      </c>
      <c r="C142" s="10"/>
      <c r="D142" s="15"/>
      <c r="E142" s="303"/>
      <c r="F142" s="29"/>
      <c r="H142" s="75">
        <v>8</v>
      </c>
      <c r="R142" s="150" t="s">
        <v>284</v>
      </c>
      <c r="S142" s="150">
        <v>172412113</v>
      </c>
      <c r="T142" t="s">
        <v>1</v>
      </c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</row>
    <row r="143" spans="1:50" s="75" customFormat="1" ht="15" x14ac:dyDescent="0.25">
      <c r="A143" s="29"/>
      <c r="B143" s="214" t="s">
        <v>277</v>
      </c>
      <c r="C143" s="10"/>
      <c r="D143" s="15"/>
      <c r="E143" s="303"/>
      <c r="F143" s="29"/>
      <c r="H143" s="75">
        <v>8</v>
      </c>
      <c r="R143" s="150" t="s">
        <v>285</v>
      </c>
      <c r="S143" s="150">
        <v>172380181</v>
      </c>
      <c r="T143" t="s">
        <v>1</v>
      </c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</row>
    <row r="144" spans="1:50" s="75" customFormat="1" ht="15" x14ac:dyDescent="0.25">
      <c r="A144" s="29"/>
      <c r="B144" s="214" t="s">
        <v>277</v>
      </c>
      <c r="C144" s="10"/>
      <c r="D144" s="15"/>
      <c r="E144" s="303"/>
      <c r="F144" s="29"/>
      <c r="H144" s="75">
        <v>9</v>
      </c>
      <c r="R144" s="150" t="s">
        <v>286</v>
      </c>
      <c r="S144" s="150">
        <v>172247665</v>
      </c>
      <c r="T144" t="s">
        <v>1</v>
      </c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</row>
    <row r="145" spans="1:50" s="75" customFormat="1" ht="15" x14ac:dyDescent="0.25">
      <c r="A145" s="29"/>
      <c r="B145" s="214" t="s">
        <v>277</v>
      </c>
      <c r="C145" s="10"/>
      <c r="D145" s="15"/>
      <c r="E145" s="303"/>
      <c r="F145" s="29"/>
      <c r="H145" s="75">
        <v>10</v>
      </c>
      <c r="R145" s="150" t="s">
        <v>287</v>
      </c>
      <c r="S145" s="150">
        <v>172208281</v>
      </c>
      <c r="T145" t="s">
        <v>1</v>
      </c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  <c r="AX145" s="29"/>
    </row>
    <row r="146" spans="1:50" s="75" customFormat="1" ht="15" x14ac:dyDescent="0.25">
      <c r="A146" s="29"/>
      <c r="B146" s="214" t="s">
        <v>277</v>
      </c>
      <c r="C146" s="10"/>
      <c r="D146" s="15"/>
      <c r="E146" s="303"/>
      <c r="F146" s="29"/>
      <c r="H146" s="75">
        <v>11</v>
      </c>
      <c r="R146" s="150" t="s">
        <v>288</v>
      </c>
      <c r="S146" s="150">
        <v>171668992</v>
      </c>
      <c r="T146" t="s">
        <v>1</v>
      </c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  <c r="AW146" s="29"/>
      <c r="AX146" s="29"/>
    </row>
    <row r="147" spans="1:50" s="75" customFormat="1" ht="15" x14ac:dyDescent="0.25">
      <c r="A147" s="29"/>
      <c r="B147" s="214" t="s">
        <v>277</v>
      </c>
      <c r="C147" s="10"/>
      <c r="D147" s="15"/>
      <c r="E147" s="303"/>
      <c r="F147" s="29"/>
      <c r="R147" s="150" t="s">
        <v>289</v>
      </c>
      <c r="S147" s="150">
        <v>173741535</v>
      </c>
      <c r="T147" t="s">
        <v>1</v>
      </c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  <c r="AW147" s="29"/>
      <c r="AX147" s="29"/>
    </row>
    <row r="148" spans="1:50" s="75" customFormat="1" ht="15" x14ac:dyDescent="0.25">
      <c r="A148" s="29"/>
      <c r="B148" s="214" t="s">
        <v>277</v>
      </c>
      <c r="C148" s="10"/>
      <c r="D148" s="15"/>
      <c r="E148" s="303"/>
      <c r="F148" s="29"/>
      <c r="R148" s="150" t="s">
        <v>290</v>
      </c>
      <c r="S148" s="150">
        <v>173053453</v>
      </c>
      <c r="T148" t="s">
        <v>1</v>
      </c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</row>
    <row r="149" spans="1:50" s="75" customFormat="1" ht="15" x14ac:dyDescent="0.25">
      <c r="A149" s="29"/>
      <c r="B149" s="214" t="s">
        <v>277</v>
      </c>
      <c r="C149" s="10"/>
      <c r="D149" s="15"/>
      <c r="E149" s="303"/>
      <c r="F149" s="29"/>
      <c r="H149" s="75" t="s">
        <v>291</v>
      </c>
      <c r="R149" s="150" t="s">
        <v>292</v>
      </c>
      <c r="S149" s="150">
        <v>173001047</v>
      </c>
      <c r="T149" t="s">
        <v>12</v>
      </c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</row>
    <row r="150" spans="1:50" s="75" customFormat="1" ht="21.75" customHeight="1" x14ac:dyDescent="0.25">
      <c r="A150" s="29"/>
      <c r="B150" s="244"/>
      <c r="C150" s="11"/>
      <c r="D150" s="11"/>
      <c r="E150" s="236"/>
      <c r="F150" s="29"/>
      <c r="H150" s="75" t="s">
        <v>293</v>
      </c>
      <c r="R150" s="150" t="s">
        <v>294</v>
      </c>
      <c r="S150" s="150">
        <v>173000664</v>
      </c>
      <c r="T150" t="s">
        <v>12</v>
      </c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</row>
    <row r="151" spans="1:50" s="75" customFormat="1" ht="15" x14ac:dyDescent="0.25">
      <c r="A151" s="29"/>
      <c r="B151" s="244" t="s">
        <v>295</v>
      </c>
      <c r="C151" s="296" t="str">
        <f>IF(COUNTA(C155:C169)=0,"nėra",COUNTA(C155:C169))</f>
        <v>nėra</v>
      </c>
      <c r="D151" s="66"/>
      <c r="E151" s="245"/>
      <c r="F151" s="29"/>
      <c r="H151" s="75" t="s">
        <v>296</v>
      </c>
      <c r="R151" s="150" t="s">
        <v>297</v>
      </c>
      <c r="S151" s="150">
        <v>273889830</v>
      </c>
      <c r="T151" t="s">
        <v>1</v>
      </c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</row>
    <row r="152" spans="1:50" s="75" customFormat="1" ht="15" customHeight="1" x14ac:dyDescent="0.25">
      <c r="A152" s="29"/>
      <c r="B152" s="246" t="s">
        <v>298</v>
      </c>
      <c r="C152" s="459" t="s">
        <v>268</v>
      </c>
      <c r="D152" s="459"/>
      <c r="E152" s="460"/>
      <c r="F152" s="29"/>
      <c r="H152" s="75" t="s">
        <v>299</v>
      </c>
      <c r="R152" s="150" t="s">
        <v>300</v>
      </c>
      <c r="S152" s="150">
        <v>173820527</v>
      </c>
      <c r="T152" t="s">
        <v>1</v>
      </c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</row>
    <row r="153" spans="1:50" s="75" customFormat="1" ht="23.25" customHeight="1" x14ac:dyDescent="0.25">
      <c r="A153" s="29"/>
      <c r="B153" s="247" t="s">
        <v>301</v>
      </c>
      <c r="C153" s="459"/>
      <c r="D153" s="459"/>
      <c r="E153" s="460"/>
      <c r="F153" s="29"/>
      <c r="R153" s="150" t="s">
        <v>302</v>
      </c>
      <c r="S153" s="150">
        <v>173935878</v>
      </c>
      <c r="T153" t="s">
        <v>1</v>
      </c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  <c r="AR153" s="29"/>
      <c r="AS153" s="29"/>
      <c r="AT153" s="29"/>
      <c r="AU153" s="29"/>
      <c r="AV153" s="29"/>
      <c r="AW153" s="29"/>
      <c r="AX153" s="29"/>
    </row>
    <row r="154" spans="1:50" s="75" customFormat="1" ht="37.5" customHeight="1" x14ac:dyDescent="0.25">
      <c r="A154" s="29"/>
      <c r="B154" s="248" t="s">
        <v>303</v>
      </c>
      <c r="C154" s="285" t="s">
        <v>271</v>
      </c>
      <c r="D154" s="286" t="s">
        <v>272</v>
      </c>
      <c r="E154" s="287" t="s">
        <v>273</v>
      </c>
      <c r="F154" s="29"/>
      <c r="R154" s="150" t="s">
        <v>304</v>
      </c>
      <c r="S154" s="150">
        <v>174409393</v>
      </c>
      <c r="T154" t="s">
        <v>1</v>
      </c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  <c r="AW154" s="29"/>
      <c r="AX154" s="29"/>
    </row>
    <row r="155" spans="1:50" s="75" customFormat="1" ht="15" x14ac:dyDescent="0.25">
      <c r="A155" s="29"/>
      <c r="B155" s="214" t="s">
        <v>305</v>
      </c>
      <c r="C155" s="10"/>
      <c r="D155" s="12"/>
      <c r="E155" s="313"/>
      <c r="F155" s="29"/>
      <c r="R155" s="150" t="s">
        <v>306</v>
      </c>
      <c r="S155" s="150">
        <v>174264880</v>
      </c>
      <c r="T155" t="s">
        <v>1</v>
      </c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  <c r="AR155" s="29"/>
      <c r="AS155" s="29"/>
      <c r="AT155" s="29"/>
      <c r="AU155" s="29"/>
      <c r="AV155" s="29"/>
      <c r="AW155" s="29"/>
      <c r="AX155" s="29"/>
    </row>
    <row r="156" spans="1:50" s="75" customFormat="1" ht="15" x14ac:dyDescent="0.25">
      <c r="A156" s="29"/>
      <c r="B156" s="214" t="s">
        <v>307</v>
      </c>
      <c r="C156" s="10"/>
      <c r="D156" s="15"/>
      <c r="E156" s="313"/>
      <c r="F156" s="29"/>
      <c r="R156" s="150" t="s">
        <v>308</v>
      </c>
      <c r="S156" s="150">
        <v>174273897</v>
      </c>
      <c r="T156" t="s">
        <v>1</v>
      </c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  <c r="AX156" s="29"/>
    </row>
    <row r="157" spans="1:50" s="75" customFormat="1" ht="15" x14ac:dyDescent="0.25">
      <c r="A157" s="29"/>
      <c r="B157" s="214" t="s">
        <v>307</v>
      </c>
      <c r="C157" s="10"/>
      <c r="D157" s="15"/>
      <c r="E157" s="313"/>
      <c r="F157" s="29"/>
      <c r="R157" s="150" t="s">
        <v>309</v>
      </c>
      <c r="S157" s="150">
        <v>174206197</v>
      </c>
      <c r="T157" t="s">
        <v>1</v>
      </c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  <c r="AW157" s="29"/>
      <c r="AX157" s="29"/>
    </row>
    <row r="158" spans="1:50" s="75" customFormat="1" ht="15" x14ac:dyDescent="0.25">
      <c r="A158" s="29"/>
      <c r="B158" s="214" t="s">
        <v>307</v>
      </c>
      <c r="C158" s="10"/>
      <c r="D158" s="15"/>
      <c r="E158" s="313"/>
      <c r="F158" s="29"/>
      <c r="R158" s="150" t="s">
        <v>310</v>
      </c>
      <c r="S158" s="150">
        <v>174919318</v>
      </c>
      <c r="T158" t="s">
        <v>1</v>
      </c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</row>
    <row r="159" spans="1:50" s="75" customFormat="1" ht="15" x14ac:dyDescent="0.25">
      <c r="A159" s="29"/>
      <c r="B159" s="214" t="s">
        <v>307</v>
      </c>
      <c r="C159" s="10"/>
      <c r="D159" s="15"/>
      <c r="E159" s="313"/>
      <c r="F159" s="29"/>
      <c r="R159" s="150" t="s">
        <v>311</v>
      </c>
      <c r="S159" s="150">
        <v>174992914</v>
      </c>
      <c r="T159" t="s">
        <v>1</v>
      </c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  <c r="AW159" s="29"/>
      <c r="AX159" s="29"/>
    </row>
    <row r="160" spans="1:50" s="75" customFormat="1" ht="15" x14ac:dyDescent="0.25">
      <c r="A160" s="29"/>
      <c r="B160" s="214" t="s">
        <v>307</v>
      </c>
      <c r="C160" s="10"/>
      <c r="D160" s="15"/>
      <c r="E160" s="313"/>
      <c r="F160" s="29"/>
      <c r="R160" s="150" t="s">
        <v>312</v>
      </c>
      <c r="S160" s="150">
        <v>174907725</v>
      </c>
      <c r="T160" t="s">
        <v>1</v>
      </c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  <c r="AX160" s="29"/>
    </row>
    <row r="161" spans="1:50" s="75" customFormat="1" ht="15" x14ac:dyDescent="0.25">
      <c r="A161" s="29"/>
      <c r="B161" s="214" t="s">
        <v>307</v>
      </c>
      <c r="C161" s="10"/>
      <c r="D161" s="15"/>
      <c r="E161" s="313"/>
      <c r="F161" s="29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150" t="s">
        <v>313</v>
      </c>
      <c r="S161" s="150">
        <v>174976486</v>
      </c>
      <c r="T161" t="s">
        <v>1</v>
      </c>
      <c r="U161" s="33"/>
      <c r="V161" s="33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  <c r="AW161" s="29"/>
      <c r="AX161" s="29"/>
    </row>
    <row r="162" spans="1:50" s="75" customFormat="1" ht="15" x14ac:dyDescent="0.25">
      <c r="A162" s="29"/>
      <c r="B162" s="214" t="s">
        <v>307</v>
      </c>
      <c r="C162" s="10"/>
      <c r="D162" s="15"/>
      <c r="E162" s="313"/>
      <c r="F162" s="29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150" t="s">
        <v>314</v>
      </c>
      <c r="S162" s="150">
        <v>144133366</v>
      </c>
      <c r="T162" t="s">
        <v>1</v>
      </c>
      <c r="U162" s="33"/>
      <c r="V162" s="33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  <c r="AX162" s="29"/>
    </row>
    <row r="163" spans="1:50" s="75" customFormat="1" ht="11.45" customHeight="1" x14ac:dyDescent="0.25">
      <c r="A163" s="29"/>
      <c r="B163" s="214" t="s">
        <v>307</v>
      </c>
      <c r="C163" s="10"/>
      <c r="D163" s="15"/>
      <c r="E163" s="313"/>
      <c r="F163" s="29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150" t="s">
        <v>315</v>
      </c>
      <c r="S163" s="150">
        <v>144127993</v>
      </c>
      <c r="T163" t="s">
        <v>1</v>
      </c>
      <c r="U163" s="33"/>
      <c r="V163" s="33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  <c r="AR163" s="29"/>
      <c r="AS163" s="29"/>
      <c r="AT163" s="29"/>
      <c r="AU163" s="29"/>
      <c r="AV163" s="29"/>
      <c r="AW163" s="29"/>
      <c r="AX163" s="29"/>
    </row>
    <row r="164" spans="1:50" s="75" customFormat="1" ht="15" x14ac:dyDescent="0.25">
      <c r="A164" s="29"/>
      <c r="B164" s="214" t="s">
        <v>307</v>
      </c>
      <c r="C164" s="10"/>
      <c r="D164" s="15"/>
      <c r="E164" s="313"/>
      <c r="F164" s="29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150" t="s">
        <v>316</v>
      </c>
      <c r="S164" s="150">
        <v>245358580</v>
      </c>
      <c r="T164" t="s">
        <v>12</v>
      </c>
      <c r="U164" s="33"/>
      <c r="V164" s="33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  <c r="AW164" s="29"/>
      <c r="AX164" s="29"/>
    </row>
    <row r="165" spans="1:50" s="75" customFormat="1" ht="14.25" customHeight="1" x14ac:dyDescent="0.25">
      <c r="A165" s="29"/>
      <c r="B165" s="214" t="s">
        <v>307</v>
      </c>
      <c r="C165" s="10"/>
      <c r="D165" s="15"/>
      <c r="E165" s="313"/>
      <c r="F165" s="29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150" t="s">
        <v>317</v>
      </c>
      <c r="S165" s="150">
        <v>144129510</v>
      </c>
      <c r="T165" t="s">
        <v>1</v>
      </c>
      <c r="U165" s="33"/>
      <c r="V165" s="33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  <c r="AR165" s="29"/>
      <c r="AS165" s="29"/>
      <c r="AT165" s="29"/>
      <c r="AU165" s="29"/>
      <c r="AV165" s="29"/>
      <c r="AW165" s="29"/>
      <c r="AX165" s="29"/>
    </row>
    <row r="166" spans="1:50" ht="12" customHeight="1" x14ac:dyDescent="0.25">
      <c r="B166" s="214" t="s">
        <v>307</v>
      </c>
      <c r="C166" s="10"/>
      <c r="D166" s="15"/>
      <c r="E166" s="313"/>
      <c r="F166" s="29"/>
      <c r="R166" s="150" t="s">
        <v>318</v>
      </c>
      <c r="S166" s="150">
        <v>145827646</v>
      </c>
      <c r="T166" t="s">
        <v>1</v>
      </c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  <c r="AX166" s="29"/>
    </row>
    <row r="167" spans="1:50" ht="15" customHeight="1" x14ac:dyDescent="0.25">
      <c r="B167" s="214" t="s">
        <v>307</v>
      </c>
      <c r="C167" s="10"/>
      <c r="D167" s="15"/>
      <c r="E167" s="313"/>
      <c r="F167" s="29"/>
      <c r="R167" s="150" t="s">
        <v>319</v>
      </c>
      <c r="S167" s="150">
        <v>244620250</v>
      </c>
      <c r="T167" t="s">
        <v>1</v>
      </c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  <c r="AQ167" s="29"/>
      <c r="AR167" s="29"/>
      <c r="AS167" s="29"/>
      <c r="AT167" s="29"/>
      <c r="AU167" s="29"/>
      <c r="AV167" s="29"/>
      <c r="AW167" s="29"/>
      <c r="AX167" s="29"/>
    </row>
    <row r="168" spans="1:50" ht="15" x14ac:dyDescent="0.25">
      <c r="B168" s="214" t="s">
        <v>307</v>
      </c>
      <c r="C168" s="10"/>
      <c r="D168" s="15"/>
      <c r="E168" s="313"/>
      <c r="F168" s="29"/>
      <c r="R168" s="150" t="s">
        <v>320</v>
      </c>
      <c r="S168" s="150">
        <v>145907544</v>
      </c>
      <c r="T168" t="s">
        <v>10</v>
      </c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</row>
    <row r="169" spans="1:50" ht="15" x14ac:dyDescent="0.25">
      <c r="B169" s="214" t="s">
        <v>307</v>
      </c>
      <c r="C169" s="10"/>
      <c r="D169" s="15"/>
      <c r="E169" s="313"/>
      <c r="F169" s="29"/>
      <c r="R169" s="150" t="s">
        <v>321</v>
      </c>
      <c r="S169" s="150">
        <v>175606358</v>
      </c>
      <c r="T169" t="s">
        <v>1</v>
      </c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  <c r="AR169" s="29"/>
      <c r="AS169" s="29"/>
      <c r="AT169" s="29"/>
      <c r="AU169" s="29"/>
      <c r="AV169" s="29"/>
      <c r="AW169" s="29"/>
      <c r="AX169" s="29"/>
    </row>
    <row r="170" spans="1:50" ht="13.5" customHeight="1" x14ac:dyDescent="0.25">
      <c r="B170" s="214"/>
      <c r="C170" s="60"/>
      <c r="D170" s="61"/>
      <c r="E170" s="249"/>
      <c r="F170" s="29"/>
      <c r="R170" s="150" t="s">
        <v>322</v>
      </c>
      <c r="S170" s="150">
        <v>301507301</v>
      </c>
      <c r="T170" t="s">
        <v>1</v>
      </c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  <c r="AX170" s="29"/>
    </row>
    <row r="171" spans="1:50" ht="15.75" thickBot="1" x14ac:dyDescent="0.3">
      <c r="B171" s="190" t="s">
        <v>323</v>
      </c>
      <c r="C171" s="36"/>
      <c r="D171" s="36"/>
      <c r="E171" s="191"/>
      <c r="F171" s="29"/>
      <c r="R171" s="150" t="s">
        <v>324</v>
      </c>
      <c r="S171" s="150">
        <v>175700829</v>
      </c>
      <c r="T171" t="s">
        <v>1</v>
      </c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  <c r="AR171" s="29"/>
      <c r="AS171" s="29"/>
      <c r="AT171" s="29"/>
      <c r="AU171" s="29"/>
      <c r="AV171" s="29"/>
      <c r="AW171" s="29"/>
      <c r="AX171" s="29"/>
    </row>
    <row r="172" spans="1:50" ht="86.25" customHeight="1" x14ac:dyDescent="0.25">
      <c r="B172" s="250" t="s">
        <v>325</v>
      </c>
      <c r="C172" s="447"/>
      <c r="D172" s="447"/>
      <c r="E172" s="448"/>
      <c r="F172" s="29"/>
      <c r="R172" s="150" t="s">
        <v>326</v>
      </c>
      <c r="S172" s="150">
        <v>176523470</v>
      </c>
      <c r="T172" t="s">
        <v>1</v>
      </c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  <c r="AR172" s="29"/>
      <c r="AS172" s="29"/>
      <c r="AT172" s="29"/>
      <c r="AU172" s="29"/>
      <c r="AV172" s="29"/>
      <c r="AW172" s="29"/>
      <c r="AX172" s="29"/>
    </row>
    <row r="173" spans="1:50" ht="14.25" customHeight="1" thickBot="1" x14ac:dyDescent="0.3">
      <c r="B173" s="283"/>
      <c r="C173" s="54"/>
      <c r="D173" s="54"/>
      <c r="E173" s="284"/>
      <c r="F173" s="29"/>
      <c r="R173" s="150" t="s">
        <v>327</v>
      </c>
      <c r="S173" s="150">
        <v>176502533</v>
      </c>
      <c r="T173" t="s">
        <v>1</v>
      </c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  <c r="AR173" s="29"/>
      <c r="AS173" s="29"/>
      <c r="AT173" s="29"/>
      <c r="AU173" s="29"/>
      <c r="AV173" s="29"/>
      <c r="AW173" s="29"/>
      <c r="AX173" s="29"/>
    </row>
    <row r="174" spans="1:50" ht="15" x14ac:dyDescent="0.25">
      <c r="B174" s="248"/>
      <c r="C174" s="88"/>
      <c r="D174" s="88"/>
      <c r="E174" s="206"/>
      <c r="F174" s="29"/>
      <c r="R174" s="150" t="s">
        <v>328</v>
      </c>
      <c r="S174" s="150">
        <v>176523132</v>
      </c>
      <c r="T174" t="s">
        <v>1</v>
      </c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  <c r="AW174" s="29"/>
      <c r="AX174" s="29"/>
    </row>
    <row r="175" spans="1:50" ht="23.25" hidden="1" customHeight="1" x14ac:dyDescent="0.25">
      <c r="B175" s="189"/>
      <c r="C175" s="88"/>
      <c r="D175" s="88"/>
      <c r="E175" s="206"/>
      <c r="F175" s="29"/>
      <c r="R175" s="150" t="s">
        <v>329</v>
      </c>
      <c r="S175" s="150">
        <v>176633027</v>
      </c>
      <c r="T175" t="s">
        <v>1</v>
      </c>
      <c r="X175" s="164"/>
      <c r="Y175" s="164"/>
      <c r="Z175" s="164"/>
      <c r="AA175" s="164"/>
      <c r="AB175" s="164"/>
      <c r="AC175" s="164"/>
      <c r="AD175" s="164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  <c r="AR175" s="29"/>
      <c r="AS175" s="29"/>
      <c r="AT175" s="29"/>
      <c r="AU175" s="29"/>
      <c r="AV175" s="29"/>
      <c r="AW175" s="29"/>
      <c r="AX175" s="29"/>
    </row>
    <row r="176" spans="1:50" ht="12" customHeight="1" x14ac:dyDescent="0.25">
      <c r="B176" s="170" t="s">
        <v>330</v>
      </c>
      <c r="C176" s="97"/>
      <c r="D176" s="97"/>
      <c r="E176" s="251"/>
      <c r="F176" s="29"/>
      <c r="R176" s="150" t="s">
        <v>331</v>
      </c>
      <c r="S176" s="150">
        <v>177217875</v>
      </c>
      <c r="T176" t="s">
        <v>1</v>
      </c>
      <c r="X176" s="164"/>
      <c r="Y176" s="164"/>
      <c r="Z176" s="164"/>
      <c r="AA176" s="164"/>
      <c r="AB176" s="164"/>
      <c r="AC176" s="164"/>
      <c r="AD176" s="164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  <c r="AQ176" s="29"/>
      <c r="AR176" s="29"/>
      <c r="AS176" s="29"/>
      <c r="AT176" s="29"/>
      <c r="AU176" s="29"/>
      <c r="AV176" s="29"/>
      <c r="AW176" s="29"/>
      <c r="AX176" s="29"/>
    </row>
    <row r="177" spans="2:51" ht="15" customHeight="1" x14ac:dyDescent="0.25">
      <c r="B177" s="189" t="s">
        <v>332</v>
      </c>
      <c r="C177" s="453">
        <v>44314</v>
      </c>
      <c r="D177" s="453"/>
      <c r="E177" s="454"/>
      <c r="F177" s="29"/>
      <c r="R177" s="150" t="s">
        <v>333</v>
      </c>
      <c r="S177" s="150">
        <v>177059215</v>
      </c>
      <c r="T177" t="s">
        <v>1</v>
      </c>
      <c r="X177" s="164"/>
      <c r="Y177" s="164"/>
      <c r="Z177" s="164"/>
      <c r="AA177" s="164"/>
      <c r="AB177" s="164"/>
      <c r="AC177" s="164"/>
      <c r="AD177" s="164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  <c r="AQ177" s="29"/>
      <c r="AR177" s="29"/>
      <c r="AS177" s="29"/>
      <c r="AT177" s="29"/>
      <c r="AU177" s="29"/>
      <c r="AV177" s="29"/>
      <c r="AW177" s="29"/>
      <c r="AX177" s="29"/>
    </row>
    <row r="178" spans="2:51" ht="16.5" customHeight="1" x14ac:dyDescent="0.25">
      <c r="B178" s="189" t="s">
        <v>334</v>
      </c>
      <c r="C178" s="455" t="s">
        <v>480</v>
      </c>
      <c r="D178" s="455"/>
      <c r="E178" s="456"/>
      <c r="F178" s="29"/>
      <c r="R178" s="150" t="s">
        <v>335</v>
      </c>
      <c r="S178" s="150">
        <v>277070440</v>
      </c>
      <c r="T178" t="s">
        <v>1</v>
      </c>
      <c r="X178" s="164"/>
      <c r="Y178" s="164"/>
      <c r="Z178" s="164"/>
      <c r="AA178" s="164"/>
      <c r="AB178" s="164"/>
      <c r="AC178" s="164"/>
      <c r="AD178" s="164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  <c r="AQ178" s="29"/>
      <c r="AR178" s="29"/>
      <c r="AS178" s="29"/>
      <c r="AT178" s="29"/>
      <c r="AU178" s="29"/>
      <c r="AV178" s="29"/>
      <c r="AW178" s="29"/>
      <c r="AX178" s="29"/>
    </row>
    <row r="179" spans="2:51" ht="28.5" customHeight="1" x14ac:dyDescent="0.25">
      <c r="B179" s="252" t="s">
        <v>336</v>
      </c>
      <c r="C179" s="443" t="s">
        <v>481</v>
      </c>
      <c r="D179" s="443"/>
      <c r="E179" s="444"/>
      <c r="F179" s="29"/>
      <c r="R179" s="150" t="s">
        <v>337</v>
      </c>
      <c r="S179" s="150">
        <v>278312850</v>
      </c>
      <c r="T179" t="s">
        <v>1</v>
      </c>
      <c r="X179" s="164"/>
      <c r="Y179" s="164"/>
      <c r="Z179" s="164"/>
      <c r="AA179" s="164"/>
      <c r="AB179" s="164"/>
      <c r="AC179" s="164"/>
      <c r="AD179" s="164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  <c r="AQ179" s="29"/>
      <c r="AR179" s="29"/>
      <c r="AS179" s="29"/>
      <c r="AT179" s="29"/>
      <c r="AU179" s="29"/>
      <c r="AV179" s="29"/>
      <c r="AW179" s="29"/>
      <c r="AX179" s="29"/>
    </row>
    <row r="180" spans="2:51" ht="29.25" customHeight="1" x14ac:dyDescent="0.25">
      <c r="B180" s="253" t="s">
        <v>444</v>
      </c>
      <c r="C180" s="445"/>
      <c r="D180" s="445"/>
      <c r="E180" s="446"/>
      <c r="F180" s="29"/>
      <c r="R180" s="150" t="s">
        <v>338</v>
      </c>
      <c r="S180" s="150">
        <v>178230181</v>
      </c>
      <c r="T180" t="s">
        <v>1</v>
      </c>
      <c r="X180" s="164"/>
      <c r="Y180" s="164"/>
      <c r="Z180" s="164"/>
      <c r="AA180" s="164"/>
      <c r="AB180" s="164"/>
      <c r="AC180" s="164"/>
      <c r="AD180" s="164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  <c r="AR180" s="29"/>
      <c r="AS180" s="29"/>
      <c r="AT180" s="29"/>
      <c r="AU180" s="29"/>
      <c r="AV180" s="29"/>
      <c r="AW180" s="29"/>
      <c r="AX180" s="29"/>
    </row>
    <row r="181" spans="2:51" ht="15.75" thickBot="1" x14ac:dyDescent="0.3">
      <c r="B181" s="254"/>
      <c r="C181" s="255"/>
      <c r="D181" s="255"/>
      <c r="E181" s="256"/>
      <c r="F181" s="29"/>
      <c r="R181" s="150" t="s">
        <v>339</v>
      </c>
      <c r="S181" s="150">
        <v>178243638</v>
      </c>
      <c r="T181" t="s">
        <v>1</v>
      </c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  <c r="AO181" s="29"/>
      <c r="AP181" s="29"/>
      <c r="AQ181" s="29"/>
      <c r="AR181" s="29"/>
      <c r="AS181" s="29"/>
      <c r="AT181" s="29"/>
      <c r="AU181" s="29"/>
      <c r="AV181" s="29"/>
      <c r="AW181" s="29"/>
      <c r="AX181" s="29"/>
    </row>
    <row r="182" spans="2:51" ht="15" x14ac:dyDescent="0.25">
      <c r="F182" s="29"/>
      <c r="G182" s="29"/>
      <c r="R182" s="150" t="s">
        <v>340</v>
      </c>
      <c r="S182" s="150">
        <v>178263320</v>
      </c>
      <c r="T182" t="s">
        <v>1</v>
      </c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  <c r="AR182" s="29"/>
      <c r="AS182" s="29"/>
      <c r="AT182" s="29"/>
      <c r="AU182" s="29"/>
      <c r="AV182" s="29"/>
      <c r="AW182" s="29"/>
      <c r="AX182" s="29"/>
    </row>
    <row r="183" spans="2:51" x14ac:dyDescent="0.2">
      <c r="F183" s="29"/>
      <c r="G183" s="29"/>
      <c r="R183" s="29" t="s">
        <v>341</v>
      </c>
      <c r="S183" s="29">
        <v>178242493</v>
      </c>
      <c r="T183" s="29" t="s">
        <v>1</v>
      </c>
      <c r="U183" s="29"/>
      <c r="V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  <c r="AQ183" s="29"/>
      <c r="AR183" s="29"/>
      <c r="AS183" s="29"/>
      <c r="AT183" s="29"/>
      <c r="AU183" s="29"/>
      <c r="AV183" s="29"/>
      <c r="AW183" s="29"/>
      <c r="AX183" s="29"/>
    </row>
    <row r="184" spans="2:51" x14ac:dyDescent="0.2">
      <c r="F184" s="29"/>
      <c r="G184" s="29"/>
      <c r="R184" s="29" t="s">
        <v>342</v>
      </c>
      <c r="S184" s="29">
        <v>178602767</v>
      </c>
      <c r="T184" s="29" t="s">
        <v>1</v>
      </c>
      <c r="U184" s="29"/>
      <c r="V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  <c r="AR184" s="29"/>
      <c r="AS184" s="29"/>
      <c r="AT184" s="29"/>
      <c r="AU184" s="29"/>
      <c r="AV184" s="29"/>
      <c r="AW184" s="29"/>
      <c r="AX184" s="29"/>
    </row>
    <row r="185" spans="2:51" x14ac:dyDescent="0.2"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 t="s">
        <v>343</v>
      </c>
      <c r="S185" s="29">
        <v>178602952</v>
      </c>
      <c r="T185" s="29" t="s">
        <v>1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  <c r="AQ185" s="29"/>
      <c r="AR185" s="29"/>
      <c r="AS185" s="29"/>
      <c r="AT185" s="29"/>
      <c r="AU185" s="29"/>
      <c r="AV185" s="29"/>
      <c r="AW185" s="29"/>
      <c r="AX185" s="29"/>
    </row>
    <row r="186" spans="2:51" x14ac:dyDescent="0.2"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 t="s">
        <v>344</v>
      </c>
      <c r="S186" s="29">
        <v>178997346</v>
      </c>
      <c r="T186" s="29" t="s">
        <v>10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  <c r="AO186" s="29"/>
      <c r="AP186" s="29"/>
      <c r="AQ186" s="29"/>
      <c r="AR186" s="29"/>
      <c r="AS186" s="29"/>
      <c r="AT186" s="29"/>
      <c r="AU186" s="29"/>
      <c r="AV186" s="29"/>
      <c r="AW186" s="29"/>
      <c r="AX186" s="29"/>
    </row>
    <row r="187" spans="2:51" ht="15" x14ac:dyDescent="0.25"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150" t="s">
        <v>345</v>
      </c>
      <c r="S187" s="150">
        <v>179286788</v>
      </c>
      <c r="T187" t="s">
        <v>1</v>
      </c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  <c r="AO187" s="29"/>
      <c r="AP187" s="29"/>
      <c r="AQ187" s="29"/>
      <c r="AR187" s="29"/>
      <c r="AS187" s="29"/>
      <c r="AT187" s="29"/>
      <c r="AU187" s="29"/>
      <c r="AV187" s="29"/>
      <c r="AW187" s="29"/>
      <c r="AX187" s="29"/>
    </row>
    <row r="188" spans="2:51" ht="15" x14ac:dyDescent="0.25"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150" t="s">
        <v>346</v>
      </c>
      <c r="S188" s="150">
        <v>179206436</v>
      </c>
      <c r="T188" t="s">
        <v>1</v>
      </c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  <c r="AQ188" s="29"/>
      <c r="AR188" s="29"/>
      <c r="AS188" s="29"/>
      <c r="AT188" s="29"/>
      <c r="AU188" s="29"/>
      <c r="AV188" s="29"/>
      <c r="AW188" s="29"/>
      <c r="AX188" s="29"/>
    </row>
    <row r="189" spans="2:51" ht="15" x14ac:dyDescent="0.25">
      <c r="F189" s="29"/>
      <c r="G189" s="29"/>
      <c r="R189" s="150" t="s">
        <v>347</v>
      </c>
      <c r="S189" s="150">
        <v>179249836</v>
      </c>
      <c r="T189" t="s">
        <v>1</v>
      </c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  <c r="AQ189" s="29"/>
      <c r="AR189" s="29"/>
      <c r="AS189" s="29"/>
      <c r="AT189" s="29"/>
      <c r="AU189" s="29"/>
      <c r="AV189" s="29"/>
      <c r="AW189" s="29"/>
      <c r="AX189" s="29"/>
    </row>
    <row r="190" spans="2:51" ht="15" x14ac:dyDescent="0.25">
      <c r="F190" s="29"/>
      <c r="G190" s="29"/>
      <c r="R190" s="150" t="s">
        <v>348</v>
      </c>
      <c r="S190" s="150">
        <v>179478621</v>
      </c>
      <c r="T190" t="s">
        <v>1</v>
      </c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  <c r="AW190" s="29"/>
      <c r="AX190" s="29"/>
    </row>
    <row r="191" spans="2:51" ht="15" x14ac:dyDescent="0.25">
      <c r="F191" s="29"/>
      <c r="G191" s="29"/>
      <c r="R191" s="150" t="s">
        <v>349</v>
      </c>
      <c r="S191" s="150">
        <v>179340620</v>
      </c>
      <c r="T191" t="s">
        <v>1</v>
      </c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  <c r="AQ191" s="29"/>
      <c r="AR191" s="29"/>
      <c r="AS191" s="29"/>
      <c r="AT191" s="29"/>
      <c r="AU191" s="29"/>
      <c r="AV191" s="29"/>
      <c r="AW191" s="29"/>
      <c r="AX191" s="29"/>
      <c r="AY191" s="29"/>
    </row>
    <row r="192" spans="2:51" ht="15" x14ac:dyDescent="0.25">
      <c r="F192" s="29"/>
      <c r="G192" s="29"/>
      <c r="R192" s="150" t="s">
        <v>350</v>
      </c>
      <c r="S192" s="150">
        <v>179901854</v>
      </c>
      <c r="T192" t="s">
        <v>1</v>
      </c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  <c r="AQ192" s="29"/>
      <c r="AR192" s="29"/>
      <c r="AS192" s="29"/>
      <c r="AT192" s="29"/>
      <c r="AU192" s="29"/>
      <c r="AV192" s="29"/>
      <c r="AW192" s="29"/>
      <c r="AX192" s="29"/>
      <c r="AY192" s="29"/>
    </row>
    <row r="193" spans="6:51" ht="15" x14ac:dyDescent="0.25">
      <c r="F193" s="29"/>
      <c r="G193" s="29"/>
      <c r="R193" s="150" t="s">
        <v>351</v>
      </c>
      <c r="S193" s="150">
        <v>180193231</v>
      </c>
      <c r="T193" t="s">
        <v>1</v>
      </c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  <c r="AQ193" s="29"/>
      <c r="AR193" s="29"/>
      <c r="AS193" s="29"/>
      <c r="AT193" s="29"/>
      <c r="AU193" s="29"/>
      <c r="AV193" s="29"/>
      <c r="AW193" s="29"/>
      <c r="AX193" s="29"/>
      <c r="AY193" s="29"/>
    </row>
    <row r="194" spans="6:51" x14ac:dyDescent="0.2">
      <c r="F194" s="29"/>
      <c r="G194" s="29"/>
      <c r="R194" s="29" t="s">
        <v>352</v>
      </c>
      <c r="S194" s="29">
        <v>180153137</v>
      </c>
      <c r="T194" s="29" t="s">
        <v>1</v>
      </c>
      <c r="U194" s="29"/>
      <c r="V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29"/>
      <c r="AP194" s="29"/>
      <c r="AQ194" s="29"/>
      <c r="AR194" s="29"/>
      <c r="AS194" s="29"/>
      <c r="AT194" s="29"/>
      <c r="AU194" s="29"/>
      <c r="AV194" s="29"/>
      <c r="AW194" s="29"/>
      <c r="AX194" s="29"/>
      <c r="AY194" s="29"/>
    </row>
    <row r="195" spans="6:51" x14ac:dyDescent="0.2">
      <c r="F195" s="29"/>
      <c r="G195" s="29"/>
      <c r="R195" s="29" t="s">
        <v>353</v>
      </c>
      <c r="S195" s="29">
        <v>180373788</v>
      </c>
      <c r="T195" s="29" t="s">
        <v>1</v>
      </c>
      <c r="U195" s="29"/>
      <c r="V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29"/>
      <c r="AP195" s="29"/>
      <c r="AQ195" s="29"/>
      <c r="AR195" s="29"/>
      <c r="AS195" s="29"/>
      <c r="AT195" s="29"/>
      <c r="AU195" s="29"/>
      <c r="AV195" s="29"/>
      <c r="AW195" s="29"/>
      <c r="AX195" s="29"/>
      <c r="AY195" s="29"/>
    </row>
    <row r="196" spans="6:51" x14ac:dyDescent="0.2"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 t="s">
        <v>354</v>
      </c>
      <c r="S196" s="29">
        <v>180102018</v>
      </c>
      <c r="T196" s="29" t="s">
        <v>10</v>
      </c>
      <c r="U196" s="29"/>
      <c r="V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29"/>
      <c r="AP196" s="29"/>
      <c r="AQ196" s="29"/>
      <c r="AR196" s="29"/>
      <c r="AS196" s="29"/>
      <c r="AT196" s="29"/>
      <c r="AU196" s="29"/>
      <c r="AV196" s="29"/>
      <c r="AW196" s="29"/>
      <c r="AX196" s="29"/>
      <c r="AY196" s="29"/>
    </row>
    <row r="197" spans="6:51" x14ac:dyDescent="0.2"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 t="s">
        <v>355</v>
      </c>
      <c r="S197" s="29">
        <v>181121797</v>
      </c>
      <c r="T197" s="29" t="s">
        <v>1</v>
      </c>
      <c r="U197" s="29"/>
      <c r="V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  <c r="AO197" s="29"/>
      <c r="AP197" s="29"/>
      <c r="AQ197" s="29"/>
      <c r="AR197" s="29"/>
      <c r="AS197" s="29"/>
      <c r="AT197" s="29"/>
      <c r="AU197" s="29"/>
      <c r="AV197" s="29"/>
      <c r="AW197" s="29"/>
      <c r="AX197" s="29"/>
      <c r="AY197" s="29"/>
    </row>
    <row r="198" spans="6:51" ht="15" x14ac:dyDescent="0.25"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150" t="s">
        <v>356</v>
      </c>
      <c r="S198">
        <v>281523640</v>
      </c>
      <c r="T198" s="33" t="s">
        <v>1</v>
      </c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9"/>
      <c r="AP198" s="29"/>
      <c r="AQ198" s="29"/>
      <c r="AR198" s="29"/>
      <c r="AS198" s="29"/>
      <c r="AT198" s="29"/>
      <c r="AU198" s="29"/>
      <c r="AV198" s="29"/>
      <c r="AW198" s="29"/>
      <c r="AX198" s="29"/>
      <c r="AY198" s="29"/>
    </row>
    <row r="199" spans="6:51" ht="15" x14ac:dyDescent="0.25"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150" t="s">
        <v>357</v>
      </c>
      <c r="S199">
        <v>181522014</v>
      </c>
      <c r="T199" s="33" t="s">
        <v>1</v>
      </c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  <c r="AR199" s="29"/>
      <c r="AS199" s="29"/>
      <c r="AT199" s="29"/>
      <c r="AU199" s="29"/>
      <c r="AV199" s="29"/>
      <c r="AW199" s="29"/>
      <c r="AX199" s="29"/>
      <c r="AY199" s="29"/>
    </row>
    <row r="200" spans="6:51" ht="15" x14ac:dyDescent="0.25">
      <c r="F200" s="29"/>
      <c r="G200" s="29"/>
      <c r="Q200" s="150"/>
      <c r="R200" s="150" t="s">
        <v>358</v>
      </c>
      <c r="S200">
        <v>181200636</v>
      </c>
      <c r="T200" s="33" t="s">
        <v>1</v>
      </c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  <c r="AQ200" s="29"/>
      <c r="AR200" s="29"/>
      <c r="AS200" s="29"/>
      <c r="AT200" s="29"/>
      <c r="AU200" s="29"/>
      <c r="AV200" s="29"/>
      <c r="AW200" s="29"/>
      <c r="AX200" s="29"/>
      <c r="AY200" s="29"/>
    </row>
    <row r="201" spans="6:51" ht="15" x14ac:dyDescent="0.25">
      <c r="F201" s="29"/>
      <c r="G201" s="29"/>
      <c r="Q201" s="150"/>
      <c r="R201" s="150" t="s">
        <v>359</v>
      </c>
      <c r="S201">
        <v>182770817</v>
      </c>
      <c r="T201" s="33" t="s">
        <v>1</v>
      </c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  <c r="AQ201" s="29"/>
      <c r="AR201" s="29"/>
      <c r="AS201" s="29"/>
      <c r="AT201" s="29"/>
      <c r="AU201" s="29"/>
      <c r="AV201" s="29"/>
      <c r="AW201" s="29"/>
      <c r="AX201" s="29"/>
      <c r="AY201" s="29"/>
    </row>
    <row r="202" spans="6:51" ht="15" x14ac:dyDescent="0.25">
      <c r="F202" s="29"/>
      <c r="G202" s="29"/>
      <c r="Q202" s="150"/>
      <c r="R202" s="150" t="s">
        <v>360</v>
      </c>
      <c r="S202">
        <v>182701785</v>
      </c>
      <c r="T202" s="33" t="s">
        <v>1</v>
      </c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9"/>
      <c r="AQ202" s="29"/>
      <c r="AR202" s="29"/>
      <c r="AS202" s="29"/>
      <c r="AT202" s="29"/>
      <c r="AU202" s="29"/>
      <c r="AV202" s="29"/>
      <c r="AW202" s="29"/>
      <c r="AX202" s="29"/>
      <c r="AY202" s="29"/>
    </row>
    <row r="203" spans="6:51" ht="15" x14ac:dyDescent="0.25">
      <c r="F203" s="29"/>
      <c r="G203" s="29"/>
      <c r="Q203" s="150"/>
      <c r="R203" s="150" t="s">
        <v>361</v>
      </c>
      <c r="S203">
        <v>182714850</v>
      </c>
      <c r="T203" s="33" t="s">
        <v>1</v>
      </c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  <c r="AN203" s="29"/>
      <c r="AO203" s="29"/>
      <c r="AP203" s="29"/>
      <c r="AQ203" s="29"/>
      <c r="AR203" s="29"/>
      <c r="AS203" s="29"/>
      <c r="AT203" s="29"/>
      <c r="AU203" s="29"/>
      <c r="AV203" s="29"/>
      <c r="AW203" s="29"/>
      <c r="AX203" s="29"/>
      <c r="AY203" s="29"/>
    </row>
    <row r="204" spans="6:51" ht="15" x14ac:dyDescent="0.25">
      <c r="F204" s="29"/>
      <c r="G204" s="29"/>
      <c r="Q204" s="150"/>
      <c r="R204" s="150" t="s">
        <v>362</v>
      </c>
      <c r="S204">
        <v>182743364</v>
      </c>
      <c r="T204" s="33" t="s">
        <v>1</v>
      </c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  <c r="AQ204" s="29"/>
      <c r="AR204" s="29"/>
      <c r="AS204" s="29"/>
      <c r="AT204" s="29"/>
      <c r="AU204" s="29"/>
      <c r="AV204" s="29"/>
      <c r="AW204" s="29"/>
      <c r="AX204" s="29"/>
      <c r="AY204" s="29"/>
    </row>
    <row r="205" spans="6:51" ht="15" x14ac:dyDescent="0.25">
      <c r="F205" s="29"/>
      <c r="G205" s="29"/>
      <c r="Q205" s="150"/>
      <c r="R205" s="150" t="s">
        <v>363</v>
      </c>
      <c r="S205">
        <v>183843314</v>
      </c>
      <c r="T205" s="33" t="s">
        <v>1</v>
      </c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  <c r="AO205" s="29"/>
      <c r="AP205" s="29"/>
      <c r="AQ205" s="29"/>
      <c r="AR205" s="29"/>
      <c r="AS205" s="29"/>
      <c r="AT205" s="29"/>
      <c r="AU205" s="29"/>
      <c r="AV205" s="29"/>
      <c r="AW205" s="29"/>
      <c r="AX205" s="29"/>
      <c r="AY205" s="29"/>
    </row>
    <row r="206" spans="6:51" ht="15" x14ac:dyDescent="0.25">
      <c r="F206" s="29"/>
      <c r="G206" s="29"/>
      <c r="Q206" s="150"/>
      <c r="R206" s="150" t="s">
        <v>364</v>
      </c>
      <c r="S206">
        <v>183633981</v>
      </c>
      <c r="T206" s="33" t="s">
        <v>1</v>
      </c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  <c r="AQ206" s="29"/>
      <c r="AR206" s="29"/>
      <c r="AS206" s="29"/>
      <c r="AT206" s="29"/>
      <c r="AU206" s="29"/>
      <c r="AV206" s="29"/>
      <c r="AW206" s="29"/>
      <c r="AX206" s="29"/>
      <c r="AY206" s="29"/>
    </row>
    <row r="207" spans="6:51" ht="15" x14ac:dyDescent="0.25">
      <c r="F207" s="29"/>
      <c r="G207" s="29"/>
      <c r="Q207" s="150"/>
      <c r="R207" s="150" t="s">
        <v>365</v>
      </c>
      <c r="S207">
        <v>183605327</v>
      </c>
      <c r="T207" s="33" t="s">
        <v>1</v>
      </c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  <c r="AQ207" s="29"/>
      <c r="AR207" s="29"/>
      <c r="AS207" s="29"/>
      <c r="AT207" s="29"/>
      <c r="AU207" s="29"/>
      <c r="AV207" s="29"/>
      <c r="AW207" s="29"/>
      <c r="AX207" s="29"/>
      <c r="AY207" s="29"/>
    </row>
    <row r="208" spans="6:51" ht="15" x14ac:dyDescent="0.25">
      <c r="F208" s="29"/>
      <c r="G208" s="29"/>
      <c r="Q208" s="150"/>
      <c r="R208" s="150" t="s">
        <v>366</v>
      </c>
      <c r="S208">
        <v>183606952</v>
      </c>
      <c r="T208" s="33" t="s">
        <v>1</v>
      </c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  <c r="AQ208" s="29"/>
      <c r="AR208" s="29"/>
      <c r="AS208" s="29"/>
      <c r="AT208" s="29"/>
      <c r="AU208" s="29"/>
      <c r="AV208" s="29"/>
      <c r="AW208" s="29"/>
      <c r="AX208" s="29"/>
      <c r="AY208" s="29"/>
    </row>
    <row r="209" spans="6:51" ht="15" x14ac:dyDescent="0.25">
      <c r="F209" s="29"/>
      <c r="G209" s="29"/>
      <c r="Q209" s="150"/>
      <c r="R209" s="150" t="s">
        <v>367</v>
      </c>
      <c r="S209">
        <v>283667080</v>
      </c>
      <c r="T209" s="33" t="s">
        <v>1</v>
      </c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  <c r="AQ209" s="29"/>
      <c r="AR209" s="29"/>
      <c r="AS209" s="29"/>
      <c r="AT209" s="29"/>
      <c r="AU209" s="29"/>
      <c r="AV209" s="29"/>
      <c r="AW209" s="29"/>
      <c r="AX209" s="29"/>
      <c r="AY209" s="29"/>
    </row>
    <row r="210" spans="6:51" ht="15" x14ac:dyDescent="0.25">
      <c r="F210" s="29"/>
      <c r="G210" s="29"/>
      <c r="Q210" s="150"/>
      <c r="R210" s="150" t="s">
        <v>368</v>
      </c>
      <c r="S210" s="150">
        <v>300083878</v>
      </c>
      <c r="T210" t="s">
        <v>1</v>
      </c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  <c r="AQ210" s="29"/>
      <c r="AR210" s="29"/>
      <c r="AS210" s="29"/>
      <c r="AT210" s="29"/>
      <c r="AU210" s="29"/>
      <c r="AV210" s="29"/>
      <c r="AW210" s="29"/>
      <c r="AX210" s="29"/>
      <c r="AY210" s="29"/>
    </row>
    <row r="211" spans="6:51" ht="15" x14ac:dyDescent="0.25">
      <c r="F211" s="29"/>
      <c r="G211" s="29"/>
      <c r="Q211" s="150"/>
      <c r="R211" s="150" t="s">
        <v>369</v>
      </c>
      <c r="S211" s="150">
        <v>184552774</v>
      </c>
      <c r="T211" t="s">
        <v>1</v>
      </c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  <c r="AQ211" s="29"/>
      <c r="AR211" s="29"/>
      <c r="AS211" s="29"/>
      <c r="AT211" s="29"/>
      <c r="AU211" s="29"/>
      <c r="AV211" s="29"/>
      <c r="AW211" s="29"/>
      <c r="AX211" s="29"/>
      <c r="AY211" s="29"/>
    </row>
    <row r="212" spans="6:51" ht="15" x14ac:dyDescent="0.25">
      <c r="F212" s="29"/>
      <c r="G212" s="29"/>
      <c r="R212" s="150" t="s">
        <v>370</v>
      </c>
      <c r="S212" s="150">
        <v>184827583</v>
      </c>
      <c r="T212" t="s">
        <v>1</v>
      </c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  <c r="AO212" s="29"/>
      <c r="AP212" s="29"/>
      <c r="AQ212" s="29"/>
      <c r="AR212" s="29"/>
      <c r="AS212" s="29"/>
      <c r="AT212" s="29"/>
      <c r="AU212" s="29"/>
      <c r="AV212" s="29"/>
      <c r="AW212" s="29"/>
      <c r="AX212" s="29"/>
      <c r="AY212" s="29"/>
    </row>
    <row r="213" spans="6:51" ht="15" x14ac:dyDescent="0.25">
      <c r="F213" s="29"/>
      <c r="G213" s="29"/>
      <c r="R213" s="150" t="s">
        <v>371</v>
      </c>
      <c r="S213" s="150">
        <v>184626819</v>
      </c>
      <c r="T213" t="s">
        <v>1</v>
      </c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  <c r="AQ213" s="29"/>
      <c r="AR213" s="29"/>
      <c r="AS213" s="29"/>
      <c r="AT213" s="29"/>
      <c r="AU213" s="29"/>
      <c r="AV213" s="29"/>
      <c r="AW213" s="29"/>
      <c r="AX213" s="29"/>
      <c r="AY213" s="29"/>
    </row>
    <row r="214" spans="6:51" ht="15" x14ac:dyDescent="0.25">
      <c r="F214" s="29"/>
      <c r="G214" s="29"/>
      <c r="R214" s="150" t="s">
        <v>372</v>
      </c>
      <c r="S214" s="150">
        <v>184536236</v>
      </c>
      <c r="T214" t="s">
        <v>1</v>
      </c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  <c r="AN214" s="29"/>
      <c r="AO214" s="29"/>
      <c r="AP214" s="29"/>
      <c r="AQ214" s="29"/>
      <c r="AR214" s="29"/>
      <c r="AS214" s="29"/>
      <c r="AT214" s="29"/>
      <c r="AU214" s="29"/>
      <c r="AV214" s="29"/>
      <c r="AW214" s="29"/>
      <c r="AX214" s="29"/>
      <c r="AY214" s="29"/>
    </row>
    <row r="215" spans="6:51" ht="15" x14ac:dyDescent="0.25">
      <c r="F215" s="29"/>
      <c r="G215" s="29"/>
      <c r="R215" s="150" t="s">
        <v>373</v>
      </c>
      <c r="S215" s="150">
        <v>185304657</v>
      </c>
      <c r="T215" t="s">
        <v>1</v>
      </c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  <c r="AQ215" s="29"/>
      <c r="AR215" s="29"/>
      <c r="AS215" s="29"/>
      <c r="AT215" s="29"/>
      <c r="AU215" s="29"/>
      <c r="AV215" s="29"/>
      <c r="AW215" s="29"/>
      <c r="AX215" s="29"/>
      <c r="AY215" s="29"/>
    </row>
    <row r="216" spans="6:51" ht="15" x14ac:dyDescent="0.25">
      <c r="F216" s="29"/>
      <c r="G216" s="29"/>
      <c r="R216" s="150" t="s">
        <v>374</v>
      </c>
      <c r="S216" s="150">
        <v>185492166</v>
      </c>
      <c r="T216" t="s">
        <v>1</v>
      </c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  <c r="AN216" s="29"/>
      <c r="AO216" s="29"/>
      <c r="AP216" s="29"/>
      <c r="AQ216" s="29"/>
      <c r="AR216" s="29"/>
      <c r="AS216" s="29"/>
      <c r="AT216" s="29"/>
      <c r="AU216" s="29"/>
      <c r="AV216" s="29"/>
      <c r="AW216" s="29"/>
      <c r="AX216" s="29"/>
      <c r="AY216" s="29"/>
    </row>
    <row r="217" spans="6:51" ht="15" x14ac:dyDescent="0.25">
      <c r="F217" s="29"/>
      <c r="G217" s="29"/>
      <c r="R217" s="150" t="s">
        <v>375</v>
      </c>
      <c r="S217" s="150">
        <v>185105324</v>
      </c>
      <c r="T217" t="s">
        <v>1</v>
      </c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  <c r="AN217" s="29"/>
      <c r="AO217" s="29"/>
      <c r="AP217" s="29"/>
      <c r="AQ217" s="29"/>
      <c r="AR217" s="29"/>
      <c r="AS217" s="29"/>
      <c r="AT217" s="29"/>
      <c r="AU217" s="29"/>
      <c r="AV217" s="29"/>
      <c r="AW217" s="29"/>
      <c r="AX217" s="29"/>
      <c r="AY217" s="29"/>
    </row>
    <row r="218" spans="6:51" ht="15" x14ac:dyDescent="0.25">
      <c r="F218" s="29"/>
      <c r="G218" s="29"/>
      <c r="R218" s="150" t="s">
        <v>376</v>
      </c>
      <c r="S218" s="150">
        <v>302296661</v>
      </c>
      <c r="T218" t="s">
        <v>1</v>
      </c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  <c r="AN218" s="29"/>
      <c r="AO218" s="29"/>
      <c r="AP218" s="29"/>
      <c r="AQ218" s="29"/>
      <c r="AR218" s="29"/>
      <c r="AS218" s="29"/>
      <c r="AT218" s="29"/>
      <c r="AU218" s="29"/>
      <c r="AV218" s="29"/>
      <c r="AW218" s="29"/>
      <c r="AX218" s="29"/>
      <c r="AY218" s="29"/>
    </row>
    <row r="219" spans="6:51" ht="15" x14ac:dyDescent="0.25">
      <c r="F219" s="29"/>
      <c r="G219" s="29"/>
      <c r="R219" s="150" t="s">
        <v>377</v>
      </c>
      <c r="S219" s="150">
        <v>185179431</v>
      </c>
      <c r="T219" t="s">
        <v>1</v>
      </c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  <c r="AN219" s="29"/>
      <c r="AO219" s="29"/>
      <c r="AP219" s="29"/>
      <c r="AQ219" s="29"/>
      <c r="AR219" s="29"/>
      <c r="AS219" s="29"/>
      <c r="AT219" s="29"/>
      <c r="AU219" s="29"/>
      <c r="AV219" s="29"/>
      <c r="AW219" s="29"/>
      <c r="AX219" s="29"/>
      <c r="AY219" s="29"/>
    </row>
    <row r="220" spans="6:51" ht="15" x14ac:dyDescent="0.25">
      <c r="F220" s="29"/>
      <c r="G220" s="29"/>
      <c r="R220" s="150" t="s">
        <v>378</v>
      </c>
      <c r="S220" s="150">
        <v>185108391</v>
      </c>
      <c r="T220" t="s">
        <v>1</v>
      </c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  <c r="AN220" s="29"/>
      <c r="AO220" s="29"/>
      <c r="AP220" s="29"/>
      <c r="AQ220" s="29"/>
      <c r="AR220" s="29"/>
      <c r="AS220" s="29"/>
      <c r="AT220" s="29"/>
      <c r="AU220" s="29"/>
      <c r="AV220" s="29"/>
      <c r="AW220" s="29"/>
      <c r="AX220" s="29"/>
      <c r="AY220" s="29"/>
    </row>
    <row r="221" spans="6:51" ht="15" x14ac:dyDescent="0.25">
      <c r="F221" s="29"/>
      <c r="G221" s="29"/>
      <c r="R221" s="150" t="s">
        <v>379</v>
      </c>
      <c r="S221" s="150">
        <v>124135580</v>
      </c>
      <c r="T221" t="s">
        <v>12</v>
      </c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  <c r="AN221" s="29"/>
      <c r="AO221" s="29"/>
      <c r="AP221" s="29"/>
      <c r="AQ221" s="29"/>
      <c r="AR221" s="29"/>
      <c r="AS221" s="29"/>
      <c r="AT221" s="29"/>
      <c r="AU221" s="29"/>
      <c r="AV221" s="29"/>
      <c r="AW221" s="29"/>
      <c r="AX221" s="29"/>
      <c r="AY221" s="29"/>
    </row>
    <row r="222" spans="6:51" ht="15" x14ac:dyDescent="0.25">
      <c r="F222" s="29"/>
      <c r="G222" s="29"/>
      <c r="R222" s="150" t="s">
        <v>380</v>
      </c>
      <c r="S222" s="150">
        <v>120545849</v>
      </c>
      <c r="T222" t="s">
        <v>1</v>
      </c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  <c r="AN222" s="29"/>
      <c r="AO222" s="29"/>
      <c r="AP222" s="29"/>
      <c r="AQ222" s="29"/>
      <c r="AR222" s="29"/>
      <c r="AS222" s="29"/>
      <c r="AT222" s="29"/>
      <c r="AU222" s="29"/>
      <c r="AV222" s="29"/>
      <c r="AW222" s="29"/>
      <c r="AX222" s="29"/>
      <c r="AY222" s="29"/>
    </row>
    <row r="223" spans="6:51" ht="15" x14ac:dyDescent="0.25">
      <c r="F223" s="29"/>
      <c r="G223" s="29"/>
      <c r="R223" s="150" t="s">
        <v>381</v>
      </c>
      <c r="S223" s="150">
        <v>302683277</v>
      </c>
      <c r="T223" t="s">
        <v>1</v>
      </c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  <c r="AN223" s="29"/>
      <c r="AO223" s="29"/>
      <c r="AP223" s="29"/>
      <c r="AQ223" s="29"/>
      <c r="AR223" s="29"/>
      <c r="AS223" s="29"/>
      <c r="AT223" s="29"/>
      <c r="AU223" s="29"/>
      <c r="AV223" s="29"/>
      <c r="AW223" s="29"/>
      <c r="AX223" s="29"/>
      <c r="AY223" s="29"/>
    </row>
    <row r="224" spans="6:51" ht="15" x14ac:dyDescent="0.25">
      <c r="F224" s="29"/>
      <c r="G224" s="29"/>
      <c r="R224" s="150" t="s">
        <v>382</v>
      </c>
      <c r="S224" s="150">
        <v>120153047</v>
      </c>
      <c r="T224" t="s">
        <v>1</v>
      </c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  <c r="AN224" s="29"/>
      <c r="AO224" s="29"/>
      <c r="AP224" s="29"/>
      <c r="AQ224" s="29"/>
      <c r="AR224" s="29"/>
      <c r="AS224" s="29"/>
      <c r="AT224" s="29"/>
      <c r="AU224" s="29"/>
      <c r="AV224" s="29"/>
      <c r="AW224" s="29"/>
      <c r="AX224" s="29"/>
      <c r="AY224" s="29"/>
    </row>
    <row r="225" spans="6:51" ht="15" x14ac:dyDescent="0.25">
      <c r="F225" s="29"/>
      <c r="G225" s="29"/>
      <c r="R225" s="150" t="s">
        <v>383</v>
      </c>
      <c r="S225" s="150">
        <v>120750163</v>
      </c>
      <c r="T225" t="s">
        <v>1</v>
      </c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  <c r="AN225" s="29"/>
      <c r="AO225" s="29"/>
      <c r="AP225" s="29"/>
      <c r="AQ225" s="29"/>
      <c r="AR225" s="29"/>
      <c r="AS225" s="29"/>
      <c r="AT225" s="29"/>
      <c r="AU225" s="29"/>
      <c r="AV225" s="29"/>
      <c r="AW225" s="29"/>
      <c r="AX225" s="29"/>
      <c r="AY225" s="29"/>
    </row>
    <row r="226" spans="6:51" ht="15" x14ac:dyDescent="0.25">
      <c r="F226" s="29"/>
      <c r="G226" s="29"/>
      <c r="R226" s="150" t="s">
        <v>384</v>
      </c>
      <c r="S226" s="150">
        <v>124644360</v>
      </c>
      <c r="T226" t="s">
        <v>10</v>
      </c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  <c r="AN226" s="29"/>
      <c r="AO226" s="29"/>
      <c r="AP226" s="29"/>
      <c r="AQ226" s="29"/>
      <c r="AR226" s="29"/>
      <c r="AS226" s="29"/>
      <c r="AT226" s="29"/>
      <c r="AU226" s="29"/>
      <c r="AV226" s="29"/>
      <c r="AW226" s="29"/>
      <c r="AX226" s="29"/>
      <c r="AY226" s="29"/>
    </row>
    <row r="227" spans="6:51" ht="15" x14ac:dyDescent="0.25">
      <c r="F227" s="29"/>
      <c r="G227" s="29"/>
      <c r="R227" s="150" t="s">
        <v>385</v>
      </c>
      <c r="S227" s="150">
        <v>124568293</v>
      </c>
      <c r="T227" t="s">
        <v>10</v>
      </c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  <c r="AN227" s="29"/>
      <c r="AO227" s="29"/>
      <c r="AP227" s="29"/>
      <c r="AQ227" s="29"/>
      <c r="AR227" s="29"/>
      <c r="AS227" s="29"/>
      <c r="AT227" s="29"/>
      <c r="AU227" s="29"/>
      <c r="AV227" s="29"/>
      <c r="AW227" s="29"/>
      <c r="AX227" s="29"/>
      <c r="AY227" s="29"/>
    </row>
    <row r="228" spans="6:51" ht="15" x14ac:dyDescent="0.25">
      <c r="F228" s="29"/>
      <c r="G228" s="29"/>
      <c r="R228" s="150" t="s">
        <v>386</v>
      </c>
      <c r="S228" s="150">
        <v>120125820</v>
      </c>
      <c r="T228" t="s">
        <v>1</v>
      </c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  <c r="AN228" s="29"/>
      <c r="AO228" s="29"/>
      <c r="AP228" s="29"/>
      <c r="AQ228" s="29"/>
      <c r="AR228" s="29"/>
      <c r="AS228" s="29"/>
      <c r="AT228" s="29"/>
      <c r="AU228" s="29"/>
      <c r="AV228" s="29"/>
      <c r="AW228" s="29"/>
      <c r="AX228" s="29"/>
      <c r="AY228" s="29"/>
    </row>
    <row r="229" spans="6:51" ht="15" x14ac:dyDescent="0.25">
      <c r="F229" s="29"/>
      <c r="G229" s="29"/>
      <c r="H229" s="29"/>
      <c r="I229" s="29"/>
      <c r="J229" s="29"/>
      <c r="R229" s="150" t="s">
        <v>387</v>
      </c>
      <c r="S229" s="150">
        <v>181705485</v>
      </c>
      <c r="T229" t="s">
        <v>1</v>
      </c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  <c r="AN229" s="29"/>
      <c r="AO229" s="29"/>
      <c r="AP229" s="29"/>
      <c r="AQ229" s="29"/>
      <c r="AR229" s="29"/>
      <c r="AS229" s="29"/>
      <c r="AT229" s="29"/>
      <c r="AU229" s="29"/>
      <c r="AV229" s="29"/>
      <c r="AW229" s="29"/>
      <c r="AX229" s="29"/>
      <c r="AY229" s="29"/>
    </row>
    <row r="230" spans="6:51" ht="15" x14ac:dyDescent="0.25">
      <c r="F230" s="29"/>
      <c r="G230" s="29"/>
      <c r="H230" s="29"/>
      <c r="I230" s="29"/>
      <c r="J230" s="29"/>
      <c r="R230" s="150" t="s">
        <v>388</v>
      </c>
      <c r="S230" s="150">
        <v>123615345</v>
      </c>
      <c r="T230" t="s">
        <v>10</v>
      </c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29"/>
      <c r="AN230" s="29"/>
      <c r="AO230" s="29"/>
      <c r="AP230" s="29"/>
      <c r="AQ230" s="29"/>
      <c r="AR230" s="29"/>
      <c r="AS230" s="29"/>
      <c r="AT230" s="29"/>
      <c r="AU230" s="29"/>
      <c r="AV230" s="29"/>
      <c r="AW230" s="29"/>
      <c r="AX230" s="29"/>
      <c r="AY230" s="29"/>
    </row>
    <row r="231" spans="6:51" ht="15" x14ac:dyDescent="0.25">
      <c r="F231" s="29"/>
      <c r="G231" s="29"/>
      <c r="H231" s="29"/>
      <c r="I231" s="29"/>
      <c r="J231" s="29"/>
      <c r="R231" s="150" t="s">
        <v>389</v>
      </c>
      <c r="S231" s="150">
        <v>304195262</v>
      </c>
      <c r="T231" t="s">
        <v>10</v>
      </c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  <c r="AN231" s="29"/>
      <c r="AO231" s="29"/>
      <c r="AP231" s="29"/>
      <c r="AQ231" s="29"/>
      <c r="AR231" s="29"/>
      <c r="AS231" s="29"/>
      <c r="AT231" s="29"/>
      <c r="AU231" s="29"/>
      <c r="AV231" s="29"/>
      <c r="AW231" s="29"/>
      <c r="AX231" s="29"/>
      <c r="AY231" s="29"/>
    </row>
    <row r="232" spans="6:51" ht="15" x14ac:dyDescent="0.25">
      <c r="F232" s="29"/>
      <c r="G232" s="29"/>
      <c r="H232" s="29"/>
      <c r="I232" s="29"/>
      <c r="J232" s="29"/>
      <c r="R232" s="150" t="s">
        <v>390</v>
      </c>
      <c r="S232" s="150">
        <v>186442084</v>
      </c>
      <c r="T232" t="s">
        <v>1</v>
      </c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  <c r="AN232" s="29"/>
      <c r="AO232" s="29"/>
      <c r="AP232" s="29"/>
      <c r="AQ232" s="29"/>
      <c r="AR232" s="29"/>
      <c r="AS232" s="29"/>
      <c r="AT232" s="29"/>
      <c r="AU232" s="29"/>
      <c r="AV232" s="29"/>
      <c r="AW232" s="29"/>
      <c r="AX232" s="29"/>
      <c r="AY232" s="29"/>
    </row>
    <row r="233" spans="6:51" ht="15" x14ac:dyDescent="0.25">
      <c r="F233" s="29"/>
      <c r="G233" s="29"/>
      <c r="H233" s="29"/>
      <c r="I233" s="29"/>
      <c r="J233" s="29"/>
      <c r="R233" s="150" t="s">
        <v>391</v>
      </c>
      <c r="S233" s="150">
        <v>186063262</v>
      </c>
      <c r="T233" t="s">
        <v>1</v>
      </c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  <c r="AN233" s="29"/>
      <c r="AO233" s="29"/>
      <c r="AP233" s="29"/>
      <c r="AQ233" s="29"/>
      <c r="AR233" s="29"/>
      <c r="AS233" s="29"/>
      <c r="AT233" s="29"/>
      <c r="AU233" s="29"/>
      <c r="AV233" s="29"/>
      <c r="AW233" s="29"/>
      <c r="AX233" s="29"/>
      <c r="AY233" s="29"/>
    </row>
    <row r="234" spans="6:51" ht="15" x14ac:dyDescent="0.25">
      <c r="F234" s="29"/>
      <c r="G234" s="29"/>
      <c r="H234" s="29"/>
      <c r="I234" s="29"/>
      <c r="J234" s="29"/>
      <c r="R234" s="150" t="s">
        <v>392</v>
      </c>
      <c r="S234" s="150">
        <v>302409486</v>
      </c>
      <c r="T234" t="s">
        <v>10</v>
      </c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29"/>
      <c r="AP234" s="29"/>
      <c r="AQ234" s="29"/>
      <c r="AR234" s="29"/>
      <c r="AS234" s="29"/>
      <c r="AT234" s="29"/>
      <c r="AU234" s="29"/>
      <c r="AV234" s="29"/>
      <c r="AW234" s="29"/>
      <c r="AX234" s="29"/>
      <c r="AY234" s="29"/>
    </row>
    <row r="235" spans="6:51" ht="15" x14ac:dyDescent="0.25">
      <c r="F235" s="29"/>
      <c r="G235" s="29"/>
      <c r="H235" s="29"/>
      <c r="I235" s="29"/>
      <c r="J235" s="29"/>
      <c r="R235" s="150" t="s">
        <v>393</v>
      </c>
      <c r="S235" s="150">
        <v>155498117</v>
      </c>
      <c r="T235" t="s">
        <v>1</v>
      </c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  <c r="AN235" s="29"/>
      <c r="AO235" s="29"/>
      <c r="AP235" s="29"/>
      <c r="AQ235" s="29"/>
      <c r="AR235" s="29"/>
      <c r="AS235" s="29"/>
      <c r="AT235" s="29"/>
      <c r="AU235" s="29"/>
      <c r="AV235" s="29"/>
      <c r="AW235" s="29"/>
      <c r="AX235" s="29"/>
      <c r="AY235" s="29"/>
    </row>
    <row r="236" spans="6:51" ht="15" x14ac:dyDescent="0.25">
      <c r="F236" s="29"/>
      <c r="G236" s="29"/>
      <c r="H236" s="29"/>
      <c r="I236" s="29"/>
      <c r="J236" s="29"/>
      <c r="R236" s="150" t="s">
        <v>394</v>
      </c>
      <c r="S236" s="150">
        <v>110087517</v>
      </c>
      <c r="T236" t="s">
        <v>1</v>
      </c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  <c r="AM236" s="29"/>
      <c r="AN236" s="29"/>
      <c r="AO236" s="29"/>
      <c r="AP236" s="29"/>
      <c r="AQ236" s="29"/>
      <c r="AR236" s="29"/>
      <c r="AS236" s="29"/>
      <c r="AT236" s="29"/>
      <c r="AU236" s="29"/>
      <c r="AV236" s="29"/>
      <c r="AW236" s="29"/>
      <c r="AX236" s="29"/>
      <c r="AY236" s="29"/>
    </row>
    <row r="237" spans="6:51" ht="15" x14ac:dyDescent="0.25">
      <c r="F237" s="29"/>
      <c r="G237" s="29"/>
      <c r="H237" s="29"/>
      <c r="I237" s="29"/>
      <c r="J237" s="29"/>
      <c r="R237" s="150" t="s">
        <v>395</v>
      </c>
      <c r="S237" s="150">
        <v>155514735</v>
      </c>
      <c r="T237" t="s">
        <v>12</v>
      </c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  <c r="AN237" s="29"/>
      <c r="AO237" s="29"/>
      <c r="AP237" s="29"/>
      <c r="AQ237" s="29"/>
      <c r="AR237" s="29"/>
      <c r="AS237" s="29"/>
      <c r="AT237" s="29"/>
      <c r="AU237" s="29"/>
      <c r="AV237" s="29"/>
      <c r="AW237" s="29"/>
      <c r="AX237" s="29"/>
      <c r="AY237" s="29"/>
    </row>
    <row r="238" spans="6:51" ht="15" x14ac:dyDescent="0.25">
      <c r="F238" s="29"/>
      <c r="G238" s="29"/>
      <c r="H238" s="29"/>
      <c r="I238" s="29"/>
      <c r="J238" s="29"/>
      <c r="R238" s="150" t="s">
        <v>396</v>
      </c>
      <c r="S238" s="150">
        <v>187920473</v>
      </c>
      <c r="T238" t="s">
        <v>1</v>
      </c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  <c r="AN238" s="29"/>
      <c r="AO238" s="29"/>
      <c r="AP238" s="29"/>
      <c r="AQ238" s="29"/>
      <c r="AR238" s="29"/>
      <c r="AS238" s="29"/>
      <c r="AT238" s="29"/>
      <c r="AU238" s="29"/>
      <c r="AV238" s="29"/>
      <c r="AW238" s="29"/>
      <c r="AX238" s="29"/>
      <c r="AY238" s="29"/>
    </row>
    <row r="239" spans="6:51" ht="15" x14ac:dyDescent="0.25">
      <c r="F239" s="29"/>
      <c r="G239" s="29"/>
      <c r="H239" s="29"/>
      <c r="I239" s="29"/>
      <c r="J239" s="29"/>
      <c r="R239" s="150" t="s">
        <v>397</v>
      </c>
      <c r="S239" s="150">
        <v>187823316</v>
      </c>
      <c r="T239" t="s">
        <v>1</v>
      </c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  <c r="AN239" s="29"/>
      <c r="AO239" s="29"/>
      <c r="AP239" s="29"/>
      <c r="AQ239" s="29"/>
      <c r="AR239" s="29"/>
      <c r="AS239" s="29"/>
      <c r="AT239" s="29"/>
      <c r="AU239" s="29"/>
      <c r="AV239" s="29"/>
      <c r="AW239" s="29"/>
      <c r="AX239" s="29"/>
      <c r="AY239" s="29"/>
    </row>
    <row r="240" spans="6:51" ht="15" x14ac:dyDescent="0.25">
      <c r="F240" s="29"/>
      <c r="G240" s="29"/>
      <c r="H240" s="29"/>
      <c r="I240" s="29"/>
      <c r="J240" s="29"/>
      <c r="R240" s="150" t="s">
        <v>398</v>
      </c>
      <c r="S240" s="150">
        <v>187801768</v>
      </c>
      <c r="T240" t="s">
        <v>1</v>
      </c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  <c r="AN240" s="29"/>
      <c r="AO240" s="29"/>
      <c r="AP240" s="29"/>
      <c r="AQ240" s="29"/>
      <c r="AR240" s="29"/>
      <c r="AS240" s="29"/>
      <c r="AT240" s="29"/>
      <c r="AU240" s="29"/>
      <c r="AV240" s="29"/>
      <c r="AW240" s="29"/>
      <c r="AX240" s="29"/>
      <c r="AY240" s="29"/>
    </row>
    <row r="241" spans="6:51" x14ac:dyDescent="0.2">
      <c r="F241" s="29"/>
      <c r="G241" s="29"/>
      <c r="H241" s="29"/>
      <c r="I241" s="29"/>
      <c r="J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  <c r="AN241" s="29"/>
      <c r="AO241" s="29"/>
      <c r="AP241" s="29"/>
      <c r="AQ241" s="29"/>
      <c r="AR241" s="29"/>
      <c r="AS241" s="29"/>
      <c r="AT241" s="29"/>
      <c r="AU241" s="29"/>
      <c r="AV241" s="29"/>
      <c r="AW241" s="29"/>
      <c r="AX241" s="29"/>
      <c r="AY241" s="29"/>
    </row>
    <row r="242" spans="6:51" x14ac:dyDescent="0.2">
      <c r="F242" s="29"/>
      <c r="G242" s="29"/>
      <c r="H242" s="29"/>
      <c r="I242" s="29"/>
      <c r="J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  <c r="AN242" s="29"/>
      <c r="AO242" s="29"/>
      <c r="AP242" s="29"/>
      <c r="AQ242" s="29"/>
      <c r="AR242" s="29"/>
      <c r="AS242" s="29"/>
      <c r="AT242" s="29"/>
      <c r="AU242" s="29"/>
      <c r="AV242" s="29"/>
      <c r="AW242" s="29"/>
      <c r="AX242" s="29"/>
      <c r="AY242" s="29"/>
    </row>
    <row r="243" spans="6:51" x14ac:dyDescent="0.2">
      <c r="F243" s="29"/>
      <c r="G243" s="29"/>
      <c r="H243" s="29"/>
      <c r="I243" s="29"/>
      <c r="J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  <c r="AN243" s="29"/>
      <c r="AO243" s="29"/>
      <c r="AP243" s="29"/>
      <c r="AQ243" s="29"/>
      <c r="AR243" s="29"/>
      <c r="AS243" s="29"/>
      <c r="AT243" s="29"/>
      <c r="AU243" s="29"/>
      <c r="AV243" s="29"/>
      <c r="AW243" s="29"/>
      <c r="AX243" s="29"/>
      <c r="AY243" s="29"/>
    </row>
    <row r="244" spans="6:51" x14ac:dyDescent="0.2">
      <c r="F244" s="29"/>
      <c r="G244" s="29"/>
      <c r="H244" s="29"/>
      <c r="I244" s="29"/>
      <c r="J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9"/>
      <c r="AM244" s="29"/>
      <c r="AN244" s="29"/>
      <c r="AO244" s="29"/>
      <c r="AP244" s="29"/>
      <c r="AQ244" s="29"/>
      <c r="AR244" s="29"/>
      <c r="AS244" s="29"/>
      <c r="AT244" s="29"/>
      <c r="AU244" s="29"/>
      <c r="AV244" s="29"/>
      <c r="AW244" s="29"/>
      <c r="AX244" s="29"/>
      <c r="AY244" s="29"/>
    </row>
    <row r="245" spans="6:51" x14ac:dyDescent="0.2">
      <c r="F245" s="29"/>
      <c r="G245" s="29"/>
      <c r="H245" s="29"/>
      <c r="I245" s="29"/>
      <c r="J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  <c r="AN245" s="29"/>
      <c r="AO245" s="29"/>
      <c r="AP245" s="29"/>
      <c r="AQ245" s="29"/>
      <c r="AR245" s="29"/>
      <c r="AS245" s="29"/>
      <c r="AT245" s="29"/>
      <c r="AU245" s="29"/>
      <c r="AV245" s="29"/>
      <c r="AW245" s="29"/>
      <c r="AX245" s="29"/>
      <c r="AY245" s="29"/>
    </row>
    <row r="246" spans="6:51" x14ac:dyDescent="0.2">
      <c r="F246" s="29"/>
      <c r="G246" s="29"/>
      <c r="H246" s="29"/>
      <c r="I246" s="29"/>
      <c r="J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  <c r="AN246" s="29"/>
      <c r="AO246" s="29"/>
      <c r="AP246" s="29"/>
      <c r="AQ246" s="29"/>
      <c r="AR246" s="29"/>
      <c r="AS246" s="29"/>
      <c r="AT246" s="29"/>
      <c r="AU246" s="29"/>
      <c r="AV246" s="29"/>
      <c r="AW246" s="29"/>
      <c r="AX246" s="29"/>
      <c r="AY246" s="29"/>
    </row>
    <row r="247" spans="6:51" x14ac:dyDescent="0.2">
      <c r="F247" s="29"/>
      <c r="G247" s="29"/>
      <c r="H247" s="29"/>
      <c r="I247" s="29"/>
      <c r="J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  <c r="AN247" s="29"/>
      <c r="AO247" s="29"/>
      <c r="AP247" s="29"/>
      <c r="AQ247" s="29"/>
      <c r="AR247" s="29"/>
      <c r="AS247" s="29"/>
      <c r="AT247" s="29"/>
      <c r="AU247" s="29"/>
      <c r="AV247" s="29"/>
      <c r="AW247" s="29"/>
      <c r="AX247" s="29"/>
      <c r="AY247" s="29"/>
    </row>
    <row r="248" spans="6:51" x14ac:dyDescent="0.2">
      <c r="F248" s="29"/>
      <c r="G248" s="29"/>
      <c r="H248" s="29"/>
      <c r="I248" s="29"/>
      <c r="J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  <c r="AN248" s="29"/>
      <c r="AO248" s="29"/>
      <c r="AP248" s="29"/>
      <c r="AQ248" s="29"/>
      <c r="AR248" s="29"/>
      <c r="AS248" s="29"/>
      <c r="AT248" s="29"/>
      <c r="AU248" s="29"/>
      <c r="AV248" s="29"/>
      <c r="AW248" s="29"/>
      <c r="AX248" s="29"/>
      <c r="AY248" s="29"/>
    </row>
    <row r="249" spans="6:51" x14ac:dyDescent="0.2">
      <c r="F249" s="29"/>
      <c r="G249" s="29"/>
      <c r="H249" s="29"/>
      <c r="I249" s="29"/>
      <c r="J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  <c r="AN249" s="29"/>
      <c r="AO249" s="29"/>
      <c r="AP249" s="29"/>
      <c r="AQ249" s="29"/>
      <c r="AR249" s="29"/>
      <c r="AS249" s="29"/>
      <c r="AT249" s="29"/>
      <c r="AU249" s="29"/>
      <c r="AV249" s="29"/>
      <c r="AW249" s="29"/>
      <c r="AX249" s="29"/>
      <c r="AY249" s="29"/>
    </row>
    <row r="250" spans="6:51" x14ac:dyDescent="0.2">
      <c r="F250" s="29"/>
      <c r="G250" s="29"/>
      <c r="H250" s="29"/>
      <c r="I250" s="29"/>
      <c r="J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  <c r="AM250" s="29"/>
      <c r="AN250" s="29"/>
      <c r="AO250" s="29"/>
      <c r="AP250" s="29"/>
      <c r="AQ250" s="29"/>
      <c r="AR250" s="29"/>
      <c r="AS250" s="29"/>
      <c r="AT250" s="29"/>
      <c r="AU250" s="29"/>
      <c r="AV250" s="29"/>
      <c r="AW250" s="29"/>
      <c r="AX250" s="29"/>
      <c r="AY250" s="29"/>
    </row>
    <row r="251" spans="6:51" x14ac:dyDescent="0.2">
      <c r="F251" s="29"/>
      <c r="G251" s="29"/>
      <c r="H251" s="29"/>
      <c r="I251" s="29"/>
      <c r="J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  <c r="AK251" s="29"/>
      <c r="AL251" s="29"/>
      <c r="AM251" s="29"/>
      <c r="AN251" s="29"/>
      <c r="AO251" s="29"/>
      <c r="AP251" s="29"/>
      <c r="AQ251" s="29"/>
      <c r="AR251" s="29"/>
      <c r="AS251" s="29"/>
      <c r="AT251" s="29"/>
      <c r="AU251" s="29"/>
      <c r="AV251" s="29"/>
      <c r="AW251" s="29"/>
      <c r="AX251" s="29"/>
      <c r="AY251" s="29"/>
    </row>
    <row r="252" spans="6:51" x14ac:dyDescent="0.2">
      <c r="F252" s="29"/>
      <c r="G252" s="29"/>
      <c r="H252" s="29"/>
      <c r="I252" s="29"/>
      <c r="J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  <c r="AK252" s="29"/>
      <c r="AL252" s="29"/>
      <c r="AM252" s="29"/>
      <c r="AN252" s="29"/>
      <c r="AO252" s="29"/>
      <c r="AP252" s="29"/>
      <c r="AQ252" s="29"/>
      <c r="AR252" s="29"/>
      <c r="AS252" s="29"/>
      <c r="AT252" s="29"/>
      <c r="AU252" s="29"/>
      <c r="AV252" s="29"/>
      <c r="AW252" s="29"/>
      <c r="AX252" s="29"/>
      <c r="AY252" s="29"/>
    </row>
    <row r="253" spans="6:51" x14ac:dyDescent="0.2">
      <c r="F253" s="29"/>
      <c r="G253" s="29"/>
      <c r="H253" s="29"/>
      <c r="I253" s="29"/>
      <c r="J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/>
      <c r="AM253" s="29"/>
      <c r="AN253" s="29"/>
      <c r="AO253" s="29"/>
      <c r="AP253" s="29"/>
      <c r="AQ253" s="29"/>
      <c r="AR253" s="29"/>
      <c r="AS253" s="29"/>
      <c r="AT253" s="29"/>
      <c r="AU253" s="29"/>
      <c r="AV253" s="29"/>
      <c r="AW253" s="29"/>
      <c r="AX253" s="29"/>
      <c r="AY253" s="29"/>
    </row>
    <row r="254" spans="6:51" x14ac:dyDescent="0.2">
      <c r="F254" s="29"/>
      <c r="G254" s="29"/>
      <c r="H254" s="29"/>
      <c r="I254" s="29"/>
      <c r="J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9"/>
      <c r="AM254" s="29"/>
      <c r="AN254" s="29"/>
      <c r="AO254" s="29"/>
      <c r="AP254" s="29"/>
      <c r="AQ254" s="29"/>
      <c r="AR254" s="29"/>
      <c r="AS254" s="29"/>
      <c r="AT254" s="29"/>
      <c r="AU254" s="29"/>
      <c r="AV254" s="29"/>
      <c r="AW254" s="29"/>
      <c r="AX254" s="29"/>
      <c r="AY254" s="29"/>
    </row>
    <row r="255" spans="6:51" x14ac:dyDescent="0.2">
      <c r="F255" s="29"/>
      <c r="G255" s="29"/>
      <c r="H255" s="29"/>
      <c r="I255" s="29"/>
      <c r="J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9"/>
      <c r="AM255" s="29"/>
      <c r="AN255" s="29"/>
      <c r="AO255" s="29"/>
      <c r="AP255" s="29"/>
      <c r="AQ255" s="29"/>
      <c r="AR255" s="29"/>
      <c r="AS255" s="29"/>
      <c r="AT255" s="29"/>
      <c r="AU255" s="29"/>
      <c r="AV255" s="29"/>
      <c r="AW255" s="29"/>
      <c r="AX255" s="29"/>
      <c r="AY255" s="29"/>
    </row>
    <row r="256" spans="6:51" x14ac:dyDescent="0.2">
      <c r="F256" s="29"/>
      <c r="G256" s="29"/>
      <c r="H256" s="29"/>
      <c r="I256" s="29"/>
      <c r="J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  <c r="AK256" s="29"/>
      <c r="AL256" s="29"/>
      <c r="AM256" s="29"/>
      <c r="AN256" s="29"/>
      <c r="AO256" s="29"/>
      <c r="AP256" s="29"/>
      <c r="AQ256" s="29"/>
      <c r="AR256" s="29"/>
      <c r="AS256" s="29"/>
      <c r="AT256" s="29"/>
      <c r="AU256" s="29"/>
      <c r="AV256" s="29"/>
      <c r="AW256" s="29"/>
      <c r="AX256" s="29"/>
      <c r="AY256" s="29"/>
    </row>
    <row r="257" spans="6:51" x14ac:dyDescent="0.2">
      <c r="F257" s="29"/>
      <c r="G257" s="29"/>
      <c r="H257" s="29"/>
      <c r="I257" s="29"/>
      <c r="J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9"/>
      <c r="AK257" s="29"/>
      <c r="AL257" s="29"/>
      <c r="AM257" s="29"/>
      <c r="AN257" s="29"/>
      <c r="AO257" s="29"/>
      <c r="AP257" s="29"/>
      <c r="AQ257" s="29"/>
      <c r="AR257" s="29"/>
      <c r="AS257" s="29"/>
      <c r="AT257" s="29"/>
      <c r="AU257" s="29"/>
      <c r="AV257" s="29"/>
      <c r="AW257" s="29"/>
      <c r="AX257" s="29"/>
      <c r="AY257" s="29"/>
    </row>
    <row r="258" spans="6:51" x14ac:dyDescent="0.2">
      <c r="F258" s="29"/>
      <c r="G258" s="29"/>
      <c r="H258" s="29"/>
      <c r="I258" s="29"/>
      <c r="J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  <c r="AJ258" s="29"/>
      <c r="AK258" s="29"/>
      <c r="AL258" s="29"/>
      <c r="AM258" s="29"/>
      <c r="AN258" s="29"/>
      <c r="AO258" s="29"/>
      <c r="AP258" s="29"/>
      <c r="AQ258" s="29"/>
      <c r="AR258" s="29"/>
      <c r="AS258" s="29"/>
      <c r="AT258" s="29"/>
      <c r="AU258" s="29"/>
      <c r="AV258" s="29"/>
      <c r="AW258" s="29"/>
      <c r="AX258" s="29"/>
      <c r="AY258" s="29"/>
    </row>
    <row r="259" spans="6:51" x14ac:dyDescent="0.2">
      <c r="F259" s="29"/>
      <c r="G259" s="29"/>
      <c r="H259" s="29"/>
      <c r="I259" s="29"/>
      <c r="J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/>
      <c r="AK259" s="29"/>
      <c r="AL259" s="29"/>
      <c r="AM259" s="29"/>
      <c r="AN259" s="29"/>
      <c r="AO259" s="29"/>
      <c r="AP259" s="29"/>
      <c r="AQ259" s="29"/>
      <c r="AR259" s="29"/>
      <c r="AS259" s="29"/>
      <c r="AT259" s="29"/>
      <c r="AU259" s="29"/>
      <c r="AV259" s="29"/>
      <c r="AW259" s="29"/>
      <c r="AX259" s="29"/>
      <c r="AY259" s="29"/>
    </row>
    <row r="260" spans="6:51" x14ac:dyDescent="0.2">
      <c r="F260" s="29"/>
      <c r="G260" s="29"/>
      <c r="H260" s="29"/>
      <c r="I260" s="29"/>
      <c r="J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  <c r="AI260" s="29"/>
      <c r="AJ260" s="29"/>
      <c r="AK260" s="29"/>
      <c r="AL260" s="29"/>
      <c r="AM260" s="29"/>
      <c r="AN260" s="29"/>
      <c r="AO260" s="29"/>
      <c r="AP260" s="29"/>
      <c r="AQ260" s="29"/>
      <c r="AR260" s="29"/>
      <c r="AS260" s="29"/>
      <c r="AT260" s="29"/>
      <c r="AU260" s="29"/>
      <c r="AV260" s="29"/>
      <c r="AW260" s="29"/>
      <c r="AX260" s="29"/>
      <c r="AY260" s="29"/>
    </row>
    <row r="261" spans="6:51" x14ac:dyDescent="0.2">
      <c r="F261" s="29"/>
      <c r="G261" s="29"/>
      <c r="H261" s="29"/>
      <c r="I261" s="29"/>
      <c r="J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  <c r="AK261" s="29"/>
      <c r="AL261" s="29"/>
      <c r="AM261" s="29"/>
      <c r="AN261" s="29"/>
      <c r="AO261" s="29"/>
      <c r="AP261" s="29"/>
      <c r="AQ261" s="29"/>
      <c r="AR261" s="29"/>
      <c r="AS261" s="29"/>
      <c r="AT261" s="29"/>
      <c r="AU261" s="29"/>
      <c r="AV261" s="29"/>
      <c r="AW261" s="29"/>
      <c r="AX261" s="29"/>
      <c r="AY261" s="29"/>
    </row>
    <row r="262" spans="6:51" x14ac:dyDescent="0.2">
      <c r="F262" s="29"/>
      <c r="G262" s="29"/>
      <c r="H262" s="29"/>
      <c r="I262" s="29"/>
      <c r="J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  <c r="AI262" s="29"/>
      <c r="AJ262" s="29"/>
      <c r="AK262" s="29"/>
      <c r="AL262" s="29"/>
      <c r="AM262" s="29"/>
      <c r="AN262" s="29"/>
      <c r="AO262" s="29"/>
      <c r="AP262" s="29"/>
      <c r="AQ262" s="29"/>
      <c r="AR262" s="29"/>
      <c r="AS262" s="29"/>
      <c r="AT262" s="29"/>
      <c r="AU262" s="29"/>
      <c r="AV262" s="29"/>
      <c r="AW262" s="29"/>
      <c r="AX262" s="29"/>
      <c r="AY262" s="29"/>
    </row>
    <row r="263" spans="6:51" x14ac:dyDescent="0.2">
      <c r="F263" s="29"/>
      <c r="G263" s="29"/>
      <c r="H263" s="29"/>
      <c r="I263" s="29"/>
      <c r="J263" s="29"/>
      <c r="X263" s="29"/>
      <c r="Y263" s="29"/>
      <c r="Z263" s="29"/>
      <c r="AA263" s="29"/>
      <c r="AB263" s="29"/>
      <c r="AC263" s="29"/>
      <c r="AD263" s="29"/>
      <c r="AE263" s="29"/>
      <c r="AF263" s="29"/>
      <c r="AG263" s="29"/>
      <c r="AH263" s="29"/>
      <c r="AI263" s="29"/>
      <c r="AJ263" s="29"/>
      <c r="AK263" s="29"/>
      <c r="AL263" s="29"/>
      <c r="AM263" s="29"/>
      <c r="AN263" s="29"/>
      <c r="AO263" s="29"/>
      <c r="AP263" s="29"/>
      <c r="AQ263" s="29"/>
      <c r="AR263" s="29"/>
      <c r="AS263" s="29"/>
      <c r="AT263" s="29"/>
      <c r="AU263" s="29"/>
      <c r="AV263" s="29"/>
      <c r="AW263" s="29"/>
      <c r="AX263" s="29"/>
      <c r="AY263" s="29"/>
    </row>
    <row r="264" spans="6:51" x14ac:dyDescent="0.2">
      <c r="F264" s="29"/>
      <c r="G264" s="29"/>
      <c r="H264" s="29"/>
      <c r="I264" s="29"/>
      <c r="J264" s="29"/>
      <c r="X264" s="29"/>
      <c r="Y264" s="29"/>
      <c r="Z264" s="29"/>
      <c r="AA264" s="29"/>
      <c r="AB264" s="29"/>
      <c r="AC264" s="29"/>
      <c r="AD264" s="29"/>
      <c r="AE264" s="29"/>
      <c r="AF264" s="29"/>
      <c r="AG264" s="29"/>
      <c r="AH264" s="29"/>
      <c r="AI264" s="29"/>
      <c r="AJ264" s="29"/>
      <c r="AK264" s="29"/>
      <c r="AL264" s="29"/>
      <c r="AM264" s="29"/>
      <c r="AN264" s="29"/>
      <c r="AO264" s="29"/>
      <c r="AP264" s="29"/>
      <c r="AQ264" s="29"/>
      <c r="AR264" s="29"/>
      <c r="AS264" s="29"/>
      <c r="AT264" s="29"/>
      <c r="AU264" s="29"/>
      <c r="AV264" s="29"/>
      <c r="AW264" s="29"/>
      <c r="AX264" s="29"/>
      <c r="AY264" s="29"/>
    </row>
    <row r="265" spans="6:51" x14ac:dyDescent="0.2">
      <c r="F265" s="29"/>
      <c r="G265" s="29"/>
      <c r="H265" s="29"/>
      <c r="I265" s="29"/>
      <c r="J265" s="29"/>
      <c r="X265" s="29"/>
      <c r="Y265" s="29"/>
      <c r="Z265" s="29"/>
      <c r="AA265" s="29"/>
      <c r="AB265" s="29"/>
      <c r="AC265" s="29"/>
      <c r="AD265" s="29"/>
      <c r="AE265" s="29"/>
      <c r="AF265" s="29"/>
      <c r="AG265" s="29"/>
      <c r="AH265" s="29"/>
      <c r="AI265" s="29"/>
      <c r="AJ265" s="29"/>
      <c r="AK265" s="29"/>
      <c r="AL265" s="29"/>
      <c r="AM265" s="29"/>
      <c r="AN265" s="29"/>
      <c r="AO265" s="29"/>
      <c r="AP265" s="29"/>
      <c r="AQ265" s="29"/>
      <c r="AR265" s="29"/>
      <c r="AS265" s="29"/>
      <c r="AT265" s="29"/>
      <c r="AU265" s="29"/>
      <c r="AV265" s="29"/>
      <c r="AW265" s="29"/>
      <c r="AX265" s="29"/>
      <c r="AY265" s="29"/>
    </row>
    <row r="266" spans="6:51" x14ac:dyDescent="0.2">
      <c r="F266" s="29"/>
      <c r="G266" s="29"/>
      <c r="H266" s="29"/>
      <c r="I266" s="29"/>
      <c r="J266" s="29"/>
      <c r="X266" s="29"/>
      <c r="Y266" s="29"/>
      <c r="Z266" s="29"/>
      <c r="AA266" s="29"/>
      <c r="AB266" s="29"/>
      <c r="AC266" s="29"/>
      <c r="AD266" s="29"/>
      <c r="AE266" s="29"/>
      <c r="AF266" s="29"/>
      <c r="AG266" s="29"/>
      <c r="AH266" s="29"/>
      <c r="AI266" s="29"/>
      <c r="AJ266" s="29"/>
      <c r="AK266" s="29"/>
      <c r="AL266" s="29"/>
      <c r="AM266" s="29"/>
      <c r="AN266" s="29"/>
      <c r="AO266" s="29"/>
      <c r="AP266" s="29"/>
      <c r="AQ266" s="29"/>
      <c r="AR266" s="29"/>
      <c r="AS266" s="29"/>
      <c r="AT266" s="29"/>
      <c r="AU266" s="29"/>
      <c r="AV266" s="29"/>
      <c r="AW266" s="29"/>
      <c r="AX266" s="29"/>
      <c r="AY266" s="29"/>
    </row>
    <row r="267" spans="6:51" x14ac:dyDescent="0.2">
      <c r="F267" s="29"/>
      <c r="G267" s="29"/>
      <c r="H267" s="29"/>
      <c r="I267" s="29"/>
      <c r="J267" s="29"/>
      <c r="X267" s="29"/>
      <c r="Y267" s="29"/>
      <c r="Z267" s="29"/>
      <c r="AA267" s="29"/>
      <c r="AB267" s="29"/>
      <c r="AC267" s="29"/>
      <c r="AD267" s="29"/>
      <c r="AE267" s="29"/>
      <c r="AF267" s="29"/>
      <c r="AG267" s="29"/>
      <c r="AH267" s="29"/>
      <c r="AI267" s="29"/>
      <c r="AJ267" s="29"/>
      <c r="AK267" s="29"/>
      <c r="AL267" s="29"/>
      <c r="AM267" s="29"/>
      <c r="AN267" s="29"/>
      <c r="AO267" s="29"/>
      <c r="AP267" s="29"/>
      <c r="AQ267" s="29"/>
      <c r="AR267" s="29"/>
      <c r="AS267" s="29"/>
      <c r="AT267" s="29"/>
      <c r="AU267" s="29"/>
      <c r="AV267" s="29"/>
      <c r="AW267" s="29"/>
      <c r="AX267" s="29"/>
      <c r="AY267" s="29"/>
    </row>
    <row r="268" spans="6:51" x14ac:dyDescent="0.2">
      <c r="F268" s="29"/>
    </row>
  </sheetData>
  <sheetProtection algorithmName="SHA-512" hashValue="93uOTt/m55CIRXVpXoTEFnZS3qVsE9rWkmZwPBZ0HUAeGFEpAWpoA8NL+JSat62Bis8a+v7Vri7LwzsbQr9n4A==" saltValue="LZ8YTlTTTuTiQpA6gH6g1Q==" spinCount="100000" sheet="1" selectLockedCells="1"/>
  <sortState xmlns:xlrd2="http://schemas.microsoft.com/office/spreadsheetml/2017/richdata2" ref="K1:L132">
    <sortCondition ref="K1"/>
  </sortState>
  <dataConsolidate/>
  <mergeCells count="45">
    <mergeCell ref="D2:E4"/>
    <mergeCell ref="C10:E10"/>
    <mergeCell ref="C14:E14"/>
    <mergeCell ref="C15:E15"/>
    <mergeCell ref="C17:E17"/>
    <mergeCell ref="B6:E6"/>
    <mergeCell ref="C8:E8"/>
    <mergeCell ref="C9:E9"/>
    <mergeCell ref="C11:E11"/>
    <mergeCell ref="C12:E12"/>
    <mergeCell ref="C13:E13"/>
    <mergeCell ref="C179:E179"/>
    <mergeCell ref="C180:E180"/>
    <mergeCell ref="C172:E172"/>
    <mergeCell ref="C39:E39"/>
    <mergeCell ref="C40:E40"/>
    <mergeCell ref="C177:E177"/>
    <mergeCell ref="C178:E178"/>
    <mergeCell ref="C129:E129"/>
    <mergeCell ref="C132:E132"/>
    <mergeCell ref="C133:E133"/>
    <mergeCell ref="C152:E152"/>
    <mergeCell ref="C153:E153"/>
    <mergeCell ref="C57:E57"/>
    <mergeCell ref="C109:E109"/>
    <mergeCell ref="C121:E121"/>
    <mergeCell ref="C18:D18"/>
    <mergeCell ref="C20:D20"/>
    <mergeCell ref="C26:D26"/>
    <mergeCell ref="C27:D27"/>
    <mergeCell ref="C28:D28"/>
    <mergeCell ref="C19:D19"/>
    <mergeCell ref="C21:D21"/>
    <mergeCell ref="C22:D22"/>
    <mergeCell ref="C23:D23"/>
    <mergeCell ref="C24:D24"/>
    <mergeCell ref="C25:D25"/>
    <mergeCell ref="C29:D29"/>
    <mergeCell ref="C31:E31"/>
    <mergeCell ref="C32:E32"/>
    <mergeCell ref="C130:E130"/>
    <mergeCell ref="C37:E37"/>
    <mergeCell ref="C38:E38"/>
    <mergeCell ref="C34:E34"/>
    <mergeCell ref="C35:E35"/>
  </mergeCells>
  <phoneticPr fontId="39" type="noConversion"/>
  <conditionalFormatting sqref="E105 C105">
    <cfRule type="cellIs" dxfId="2" priority="3" stopIfTrue="1" operator="notEqual">
      <formula>"Balansas"</formula>
    </cfRule>
  </conditionalFormatting>
  <dataValidations xWindow="626" yWindow="765" count="15">
    <dataValidation allowBlank="1" showErrorMessage="1" prompt="Nurodykite įmonės vyr. finansininko (vyr. buhalterio) vardą ir pavardę. Pareigų nurodyti nereikia." sqref="C15:E15" xr:uid="{00000000-0002-0000-0000-000000000000}"/>
    <dataValidation allowBlank="1" showErrorMessage="1" prompt="Nurodykite įmonės direktoriaus (generalinio direktoriaus) vardą ir pavardę. VĮ miškų urėdijų prašome nurodyti miškų urėdo vardą ir pavardę. Pareigų nurodyti nereikia." sqref="C14:E14" xr:uid="{00000000-0002-0000-0000-000001000000}"/>
    <dataValidation allowBlank="1" showErrorMessage="1" sqref="B39:B40" xr:uid="{00000000-0002-0000-0000-000002000000}"/>
    <dataValidation type="whole" allowBlank="1" showErrorMessage="1" prompt="Nurodykite identifikacinį numerį (juridinio asmens kodą)" sqref="C10:E10 C11 C13" xr:uid="{00000000-0002-0000-0000-000003000000}">
      <formula1>0</formula1>
      <formula2>9999999999999990000</formula2>
    </dataValidation>
    <dataValidation allowBlank="1" showInputMessage="1" showErrorMessage="1" prompt="Viename langelyje nurodykite stebėtojų tarybos nario pagrindinėje darbovietėje užimamas pareigas" sqref="D170" xr:uid="{00000000-0002-0000-0000-000004000000}"/>
    <dataValidation type="list" allowBlank="1" showInputMessage="1" showErrorMessage="1" sqref="C34:E34" xr:uid="{00000000-0002-0000-0000-000005000000}">
      <formula1>"Taip, Ne"</formula1>
    </dataValidation>
    <dataValidation type="list" allowBlank="1" showInputMessage="1" showErrorMessage="1" sqref="C132:E132 C152:E152" xr:uid="{00000000-0002-0000-0000-000006000000}">
      <formula1>$H$131:$H$133</formula1>
    </dataValidation>
    <dataValidation type="list" allowBlank="1" showInputMessage="1" showErrorMessage="1" sqref="C153:E153 C133:E133" xr:uid="{00000000-0002-0000-0000-000007000000}">
      <formula1>$H$135:$H$146</formula1>
    </dataValidation>
    <dataValidation type="list" allowBlank="1" showInputMessage="1" showErrorMessage="1" sqref="D135 D155" xr:uid="{00000000-0002-0000-0000-000008000000}">
      <formula1>$H$149:$H$150</formula1>
    </dataValidation>
    <dataValidation type="list" allowBlank="1" showInputMessage="1" showErrorMessage="1" sqref="D136:D149 D156:D169" xr:uid="{00000000-0002-0000-0000-000009000000}">
      <formula1>$H$151:$H$152</formula1>
    </dataValidation>
    <dataValidation type="list" allowBlank="1" showInputMessage="1" showErrorMessage="1" sqref="E119 C119" xr:uid="{00000000-0002-0000-0000-00000A000000}">
      <formula1>$H$111:$H$112</formula1>
    </dataValidation>
    <dataValidation type="list" allowBlank="1" showErrorMessage="1" prompt="Nurodykite identifikacinį numerį (juridinio asmens kodą)" sqref="C12:E12" xr:uid="{00000000-0002-0000-0000-00000B000000}">
      <formula1>$H$14:$H$24</formula1>
    </dataValidation>
    <dataValidation allowBlank="1" showInputMessage="1" showErrorMessage="1" prompt="Vardas Pavardė" sqref="C135:C149" xr:uid="{00000000-0002-0000-0000-00000C000000}"/>
    <dataValidation allowBlank="1" showInputMessage="1" showErrorMessage="1" prompt="Viename langelyje nurodykite valdybos nario pagrindinėje darbovietėje užimamas pareigas" sqref="E135:E149" xr:uid="{00000000-0002-0000-0000-00000D000000}"/>
    <dataValidation type="list" allowBlank="1" showErrorMessage="1" prompt="Nurodykite pilną įmonės pavadinimą, pvz. Akcinė bendrovė „Pavyzdys“ ar Valstybės įmonė „Pavyzdys“" sqref="C8:E8" xr:uid="{00000000-0002-0000-0000-00000E000000}">
      <formula1>$R$2:$R$240</formula1>
    </dataValidation>
  </dataValidations>
  <printOptions horizontalCentered="1"/>
  <pageMargins left="0.23622047244094491" right="0.23622047244094491" top="0.55118110236220474" bottom="0.55118110236220474" header="0.31496062992125984" footer="0.31496062992125984"/>
  <pageSetup paperSize="9" scale="72" fitToHeight="0" orientation="portrait" r:id="rId1"/>
  <headerFooter>
    <oddFooter>Puslapių &amp;P iš &amp;N</oddFooter>
  </headerFooter>
  <rowBreaks count="2" manualBreakCount="2">
    <brk id="75" min="1" max="4" man="1"/>
    <brk id="169" min="1" max="4" man="1"/>
  </rowBreaks>
  <colBreaks count="1" manualBreakCount="1">
    <brk id="5" max="1048575" man="1"/>
  </colBreaks>
  <ignoredErrors>
    <ignoredError sqref="C9:C10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49"/>
  <sheetViews>
    <sheetView showGridLines="0" view="pageBreakPreview" zoomScale="80" zoomScaleNormal="85" zoomScaleSheetLayoutView="80" zoomScalePageLayoutView="60" workbookViewId="0">
      <selection activeCell="C54" sqref="C54"/>
    </sheetView>
  </sheetViews>
  <sheetFormatPr defaultColWidth="9.140625" defaultRowHeight="12" x14ac:dyDescent="0.2"/>
  <cols>
    <col min="1" max="1" width="1.7109375" style="29" customWidth="1"/>
    <col min="2" max="2" width="63.42578125" style="29" customWidth="1"/>
    <col min="3" max="5" width="24.28515625" style="29" customWidth="1"/>
    <col min="6" max="6" width="1.7109375" style="29" customWidth="1"/>
    <col min="7" max="7" width="9.140625" style="29"/>
    <col min="8" max="8" width="0" style="29" hidden="1" customWidth="1"/>
    <col min="9" max="10" width="9.140625" style="29"/>
    <col min="11" max="11" width="20.28515625" style="29" customWidth="1"/>
    <col min="12" max="12" width="9.140625" style="29" customWidth="1"/>
    <col min="13" max="16384" width="9.140625" style="29"/>
  </cols>
  <sheetData>
    <row r="1" spans="1:7" ht="9.6" customHeight="1" x14ac:dyDescent="0.2">
      <c r="A1" s="132"/>
      <c r="B1" s="132"/>
      <c r="C1" s="132"/>
      <c r="D1" s="132"/>
      <c r="E1" s="132"/>
      <c r="F1" s="132"/>
      <c r="G1" s="132"/>
    </row>
    <row r="2" spans="1:7" ht="12" customHeight="1" x14ac:dyDescent="0.2">
      <c r="A2" s="138"/>
      <c r="B2" s="68"/>
      <c r="C2" s="68"/>
      <c r="D2" s="489"/>
      <c r="E2" s="489"/>
      <c r="F2" s="138"/>
      <c r="G2" s="138"/>
    </row>
    <row r="3" spans="1:7" ht="29.25" customHeight="1" x14ac:dyDescent="0.2">
      <c r="A3" s="138"/>
      <c r="B3" s="68"/>
      <c r="C3" s="68"/>
      <c r="D3" s="490" t="s">
        <v>399</v>
      </c>
      <c r="E3" s="490"/>
      <c r="F3" s="138"/>
      <c r="G3" s="138"/>
    </row>
    <row r="4" spans="1:7" ht="15" customHeight="1" x14ac:dyDescent="0.2">
      <c r="A4" s="138"/>
      <c r="B4" s="67"/>
      <c r="C4" s="67"/>
      <c r="D4" s="69" t="s">
        <v>400</v>
      </c>
      <c r="E4" s="67"/>
      <c r="F4" s="138"/>
      <c r="G4" s="138"/>
    </row>
    <row r="5" spans="1:7" ht="15" customHeight="1" x14ac:dyDescent="0.2">
      <c r="A5" s="138"/>
      <c r="B5" s="67"/>
      <c r="C5" s="67"/>
      <c r="D5" s="69"/>
      <c r="E5" s="67"/>
      <c r="F5" s="138"/>
      <c r="G5" s="138"/>
    </row>
    <row r="6" spans="1:7" ht="15" customHeight="1" x14ac:dyDescent="0.25">
      <c r="A6" s="138"/>
      <c r="B6" s="503" t="s">
        <v>401</v>
      </c>
      <c r="C6" s="503"/>
      <c r="D6" s="503"/>
      <c r="E6" s="503"/>
      <c r="F6" s="138"/>
      <c r="G6" s="138"/>
    </row>
    <row r="7" spans="1:7" ht="12.75" customHeight="1" x14ac:dyDescent="0.2">
      <c r="A7" s="138"/>
      <c r="B7" s="67"/>
      <c r="C7" s="67"/>
      <c r="D7" s="69"/>
      <c r="E7" s="67"/>
      <c r="F7" s="138"/>
      <c r="G7" s="138"/>
    </row>
    <row r="8" spans="1:7" ht="10.5" customHeight="1" x14ac:dyDescent="0.25">
      <c r="A8" s="138"/>
      <c r="B8" s="30"/>
      <c r="C8" s="31"/>
      <c r="D8" s="31"/>
      <c r="E8" s="31"/>
      <c r="F8" s="138"/>
      <c r="G8" s="138"/>
    </row>
    <row r="9" spans="1:7" ht="18.75" x14ac:dyDescent="0.3">
      <c r="A9" s="138"/>
      <c r="B9" s="98" t="s">
        <v>8</v>
      </c>
      <c r="C9" s="509" t="str">
        <f>'Finansiniai duomenys'!C8</f>
        <v>UAB „Vilniaus viešasis transportas“</v>
      </c>
      <c r="D9" s="509"/>
      <c r="E9" s="509"/>
      <c r="F9" s="138"/>
      <c r="G9" s="138"/>
    </row>
    <row r="10" spans="1:7" x14ac:dyDescent="0.2">
      <c r="A10" s="138"/>
      <c r="B10" s="99" t="s">
        <v>11</v>
      </c>
      <c r="C10" s="507" t="str">
        <f>'Finansiniai duomenys'!C9</f>
        <v>Uždaroji akcinė bendrovė (UAB)</v>
      </c>
      <c r="D10" s="507"/>
      <c r="E10" s="507"/>
      <c r="F10" s="138"/>
      <c r="G10" s="138"/>
    </row>
    <row r="11" spans="1:7" ht="12" hidden="1" customHeight="1" x14ac:dyDescent="0.2">
      <c r="A11" s="138"/>
      <c r="B11" s="99"/>
      <c r="C11" s="158" t="s">
        <v>12</v>
      </c>
      <c r="D11" s="158"/>
      <c r="E11" s="158"/>
      <c r="F11" s="138"/>
      <c r="G11" s="138"/>
    </row>
    <row r="12" spans="1:7" ht="12" hidden="1" customHeight="1" x14ac:dyDescent="0.2">
      <c r="A12" s="138"/>
      <c r="B12" s="99"/>
      <c r="C12" s="158" t="s">
        <v>1</v>
      </c>
      <c r="D12" s="158"/>
      <c r="E12" s="158"/>
      <c r="F12" s="138"/>
      <c r="G12" s="138"/>
    </row>
    <row r="13" spans="1:7" ht="12" hidden="1" customHeight="1" x14ac:dyDescent="0.2">
      <c r="A13" s="138"/>
      <c r="B13" s="99"/>
      <c r="C13" s="158" t="s">
        <v>19</v>
      </c>
      <c r="D13" s="158"/>
      <c r="E13" s="158"/>
      <c r="F13" s="138"/>
      <c r="G13" s="138"/>
    </row>
    <row r="14" spans="1:7" x14ac:dyDescent="0.2">
      <c r="A14" s="138"/>
      <c r="B14" s="99" t="s">
        <v>402</v>
      </c>
      <c r="C14" s="507" t="e">
        <f>'Finansiniai duomenys'!#REF!</f>
        <v>#REF!</v>
      </c>
      <c r="D14" s="507"/>
      <c r="E14" s="507"/>
      <c r="F14" s="138"/>
      <c r="G14" s="138"/>
    </row>
    <row r="15" spans="1:7" ht="12" hidden="1" customHeight="1" x14ac:dyDescent="0.2">
      <c r="A15" s="138"/>
      <c r="B15" s="99"/>
      <c r="C15" s="158" t="s">
        <v>13</v>
      </c>
      <c r="D15" s="158"/>
      <c r="E15" s="158"/>
      <c r="F15" s="138"/>
      <c r="G15" s="138"/>
    </row>
    <row r="16" spans="1:7" ht="12" hidden="1" customHeight="1" x14ac:dyDescent="0.2">
      <c r="A16" s="138"/>
      <c r="B16" s="99"/>
      <c r="C16" s="158" t="s">
        <v>16</v>
      </c>
      <c r="D16" s="158"/>
      <c r="E16" s="158"/>
      <c r="F16" s="138"/>
      <c r="G16" s="138"/>
    </row>
    <row r="17" spans="1:9" ht="12" hidden="1" customHeight="1" x14ac:dyDescent="0.2">
      <c r="A17" s="138"/>
      <c r="B17" s="99"/>
      <c r="C17" s="158" t="s">
        <v>20</v>
      </c>
      <c r="D17" s="158"/>
      <c r="E17" s="158"/>
      <c r="F17" s="138"/>
      <c r="G17" s="138"/>
    </row>
    <row r="18" spans="1:9" ht="12" hidden="1" customHeight="1" x14ac:dyDescent="0.2">
      <c r="A18" s="138"/>
      <c r="B18" s="99"/>
      <c r="C18" s="158" t="s">
        <v>23</v>
      </c>
      <c r="D18" s="158"/>
      <c r="E18" s="158"/>
      <c r="F18" s="138"/>
      <c r="G18" s="138"/>
    </row>
    <row r="19" spans="1:9" ht="12" hidden="1" customHeight="1" x14ac:dyDescent="0.2">
      <c r="A19" s="138"/>
      <c r="B19" s="99"/>
      <c r="C19" s="158" t="s">
        <v>25</v>
      </c>
      <c r="D19" s="158"/>
      <c r="E19" s="158"/>
      <c r="F19" s="138"/>
      <c r="G19" s="138"/>
    </row>
    <row r="20" spans="1:9" ht="12" hidden="1" customHeight="1" x14ac:dyDescent="0.2">
      <c r="A20" s="138"/>
      <c r="B20" s="99"/>
      <c r="C20" s="158" t="s">
        <v>29</v>
      </c>
      <c r="D20" s="158"/>
      <c r="E20" s="158"/>
      <c r="F20" s="138"/>
      <c r="G20" s="138"/>
    </row>
    <row r="21" spans="1:9" ht="12" hidden="1" customHeight="1" x14ac:dyDescent="0.2">
      <c r="A21" s="138"/>
      <c r="B21" s="99"/>
      <c r="C21" s="158" t="s">
        <v>33</v>
      </c>
      <c r="D21" s="158"/>
      <c r="E21" s="158"/>
      <c r="F21" s="138"/>
      <c r="G21" s="138"/>
    </row>
    <row r="22" spans="1:9" ht="12" hidden="1" customHeight="1" x14ac:dyDescent="0.2">
      <c r="A22" s="138"/>
      <c r="B22" s="99"/>
      <c r="C22" s="158" t="s">
        <v>36</v>
      </c>
      <c r="D22" s="158"/>
      <c r="E22" s="158"/>
      <c r="F22" s="138"/>
      <c r="G22" s="138"/>
    </row>
    <row r="23" spans="1:9" ht="12" hidden="1" customHeight="1" x14ac:dyDescent="0.2">
      <c r="A23" s="138"/>
      <c r="B23" s="99"/>
      <c r="C23" s="158" t="s">
        <v>40</v>
      </c>
      <c r="D23" s="158"/>
      <c r="E23" s="158"/>
      <c r="F23" s="138"/>
      <c r="G23" s="138"/>
    </row>
    <row r="24" spans="1:9" ht="12" hidden="1" customHeight="1" x14ac:dyDescent="0.2">
      <c r="A24" s="138"/>
      <c r="B24" s="99"/>
      <c r="C24" s="158" t="s">
        <v>46</v>
      </c>
      <c r="D24" s="158"/>
      <c r="E24" s="158"/>
      <c r="F24" s="138"/>
      <c r="G24" s="138"/>
    </row>
    <row r="25" spans="1:9" ht="12" hidden="1" customHeight="1" x14ac:dyDescent="0.2">
      <c r="A25" s="138"/>
      <c r="B25" s="99"/>
      <c r="C25" s="158" t="s">
        <v>50</v>
      </c>
      <c r="D25" s="158"/>
      <c r="E25" s="158"/>
      <c r="F25" s="138"/>
      <c r="G25" s="138"/>
    </row>
    <row r="26" spans="1:9" ht="12" hidden="1" customHeight="1" x14ac:dyDescent="0.2">
      <c r="A26" s="138"/>
      <c r="B26" s="99"/>
      <c r="C26" s="32" t="s">
        <v>54</v>
      </c>
      <c r="D26" s="158"/>
      <c r="E26" s="158"/>
      <c r="F26" s="138"/>
      <c r="G26" s="138"/>
    </row>
    <row r="27" spans="1:9" x14ac:dyDescent="0.2">
      <c r="A27" s="138"/>
      <c r="B27" s="76" t="s">
        <v>15</v>
      </c>
      <c r="C27" s="507">
        <f>'Finansiniai duomenys'!C10</f>
        <v>302683277</v>
      </c>
      <c r="D27" s="507"/>
      <c r="E27" s="507"/>
      <c r="F27" s="138"/>
      <c r="G27" s="138"/>
    </row>
    <row r="28" spans="1:9" x14ac:dyDescent="0.2">
      <c r="A28" s="138"/>
      <c r="B28" s="76" t="s">
        <v>18</v>
      </c>
      <c r="C28" s="506" t="e">
        <f>'Finansiniai duomenys'!#REF!</f>
        <v>#REF!</v>
      </c>
      <c r="D28" s="506"/>
      <c r="E28" s="506"/>
      <c r="F28" s="138"/>
      <c r="G28" s="138"/>
    </row>
    <row r="29" spans="1:9" x14ac:dyDescent="0.2">
      <c r="A29" s="138"/>
      <c r="B29" s="76" t="s">
        <v>22</v>
      </c>
      <c r="C29" s="506" t="e">
        <f>'Finansiniai duomenys'!#REF!</f>
        <v>#REF!</v>
      </c>
      <c r="D29" s="506"/>
      <c r="E29" s="506"/>
      <c r="F29" s="138"/>
      <c r="G29" s="138"/>
      <c r="H29" s="33" t="s">
        <v>28</v>
      </c>
      <c r="I29" s="33"/>
    </row>
    <row r="30" spans="1:9" x14ac:dyDescent="0.2">
      <c r="A30" s="138"/>
      <c r="B30" s="76"/>
      <c r="C30" s="506" t="e">
        <f>'Finansiniai duomenys'!#REF!</f>
        <v>#REF!</v>
      </c>
      <c r="D30" s="506"/>
      <c r="E30" s="506"/>
      <c r="F30" s="138"/>
      <c r="G30" s="138"/>
      <c r="H30" s="33" t="s">
        <v>32</v>
      </c>
      <c r="I30" s="33"/>
    </row>
    <row r="31" spans="1:9" x14ac:dyDescent="0.2">
      <c r="A31" s="138"/>
      <c r="B31" s="76" t="s">
        <v>27</v>
      </c>
      <c r="C31" s="507" t="str">
        <f>'Finansiniai duomenys'!C14</f>
        <v>Rimantas Markauskas</v>
      </c>
      <c r="D31" s="507"/>
      <c r="E31" s="507"/>
      <c r="F31" s="138"/>
      <c r="G31" s="138"/>
      <c r="H31" s="33" t="s">
        <v>35</v>
      </c>
      <c r="I31" s="33"/>
    </row>
    <row r="32" spans="1:9" x14ac:dyDescent="0.2">
      <c r="A32" s="138"/>
      <c r="B32" s="76" t="s">
        <v>31</v>
      </c>
      <c r="C32" s="508" t="str">
        <f>'Finansiniai duomenys'!C15</f>
        <v>Juozas Žemaitis</v>
      </c>
      <c r="D32" s="508"/>
      <c r="E32" s="508"/>
      <c r="F32" s="138"/>
      <c r="G32" s="138"/>
      <c r="H32" s="33" t="s">
        <v>403</v>
      </c>
      <c r="I32" s="33"/>
    </row>
    <row r="33" spans="1:9" x14ac:dyDescent="0.2">
      <c r="A33" s="138"/>
      <c r="B33" s="76"/>
      <c r="C33" s="34"/>
      <c r="D33" s="34"/>
      <c r="E33" s="76"/>
      <c r="F33" s="138"/>
      <c r="G33" s="138"/>
      <c r="H33" s="33" t="s">
        <v>45</v>
      </c>
      <c r="I33" s="33"/>
    </row>
    <row r="34" spans="1:9" x14ac:dyDescent="0.2">
      <c r="A34" s="138"/>
      <c r="B34" s="76"/>
      <c r="C34" s="504" t="s">
        <v>38</v>
      </c>
      <c r="D34" s="505"/>
      <c r="E34" s="474"/>
      <c r="F34" s="138"/>
      <c r="G34" s="138"/>
      <c r="H34" s="33" t="s">
        <v>49</v>
      </c>
      <c r="I34" s="33"/>
    </row>
    <row r="35" spans="1:9" x14ac:dyDescent="0.2">
      <c r="A35" s="138"/>
      <c r="B35" s="76" t="s">
        <v>42</v>
      </c>
      <c r="C35" s="492" t="s">
        <v>404</v>
      </c>
      <c r="D35" s="492"/>
      <c r="E35" s="77" t="s">
        <v>44</v>
      </c>
      <c r="F35" s="138"/>
      <c r="G35" s="138"/>
      <c r="H35" s="33" t="s">
        <v>53</v>
      </c>
      <c r="I35" s="33"/>
    </row>
    <row r="36" spans="1:9" x14ac:dyDescent="0.2">
      <c r="A36" s="138"/>
      <c r="B36" s="100" t="s">
        <v>48</v>
      </c>
      <c r="C36" s="493" t="str">
        <f>'Finansiniai duomenys'!C19</f>
        <v>Vilniaus miesto savivaldybė</v>
      </c>
      <c r="D36" s="494"/>
      <c r="E36" s="133">
        <f>'Finansiniai duomenys'!E19</f>
        <v>1</v>
      </c>
      <c r="F36" s="138"/>
      <c r="G36" s="138"/>
      <c r="H36" s="33" t="s">
        <v>57</v>
      </c>
      <c r="I36" s="33"/>
    </row>
    <row r="37" spans="1:9" x14ac:dyDescent="0.2">
      <c r="A37" s="138"/>
      <c r="B37" s="100" t="s">
        <v>52</v>
      </c>
      <c r="C37" s="493">
        <f>'Finansiniai duomenys'!C20</f>
        <v>0</v>
      </c>
      <c r="D37" s="494"/>
      <c r="E37" s="133">
        <f>'Finansiniai duomenys'!E20</f>
        <v>0</v>
      </c>
      <c r="F37" s="138"/>
      <c r="G37" s="138"/>
      <c r="H37" s="33" t="s">
        <v>60</v>
      </c>
      <c r="I37" s="33"/>
    </row>
    <row r="38" spans="1:9" x14ac:dyDescent="0.2">
      <c r="A38" s="138"/>
      <c r="B38" s="100" t="s">
        <v>56</v>
      </c>
      <c r="C38" s="493">
        <f>'Finansiniai duomenys'!C26</f>
        <v>0</v>
      </c>
      <c r="D38" s="494"/>
      <c r="E38" s="133">
        <f>'Finansiniai duomenys'!E26</f>
        <v>0</v>
      </c>
      <c r="F38" s="138"/>
      <c r="G38" s="138"/>
      <c r="H38" s="29" t="s">
        <v>63</v>
      </c>
      <c r="I38" s="33"/>
    </row>
    <row r="39" spans="1:9" x14ac:dyDescent="0.2">
      <c r="A39" s="138"/>
      <c r="B39" s="100" t="s">
        <v>59</v>
      </c>
      <c r="C39" s="493">
        <f>'Finansiniai duomenys'!C27</f>
        <v>0</v>
      </c>
      <c r="D39" s="494"/>
      <c r="E39" s="133">
        <f>'Finansiniai duomenys'!E27</f>
        <v>0</v>
      </c>
      <c r="F39" s="138"/>
      <c r="G39" s="138"/>
      <c r="H39" s="29" t="s">
        <v>66</v>
      </c>
    </row>
    <row r="40" spans="1:9" x14ac:dyDescent="0.2">
      <c r="A40" s="138"/>
      <c r="B40" s="100" t="s">
        <v>62</v>
      </c>
      <c r="C40" s="493">
        <f>'Finansiniai duomenys'!C28</f>
        <v>0</v>
      </c>
      <c r="D40" s="494"/>
      <c r="E40" s="133">
        <f>'Finansiniai duomenys'!E28</f>
        <v>0</v>
      </c>
      <c r="F40" s="138"/>
      <c r="G40" s="138"/>
    </row>
    <row r="41" spans="1:9" x14ac:dyDescent="0.2">
      <c r="A41" s="138"/>
      <c r="B41" s="100" t="s">
        <v>76</v>
      </c>
      <c r="C41" s="495" t="s">
        <v>77</v>
      </c>
      <c r="D41" s="496"/>
      <c r="E41" s="78">
        <f>100%-SUM(E36:E40)</f>
        <v>0</v>
      </c>
      <c r="F41" s="138"/>
      <c r="G41" s="138"/>
    </row>
    <row r="42" spans="1:9" x14ac:dyDescent="0.2">
      <c r="A42" s="138"/>
      <c r="B42" s="100"/>
      <c r="C42" s="156"/>
      <c r="D42" s="156"/>
      <c r="E42" s="79"/>
      <c r="F42" s="138"/>
      <c r="G42" s="138"/>
    </row>
    <row r="43" spans="1:9" x14ac:dyDescent="0.2">
      <c r="A43" s="138"/>
      <c r="B43" s="79" t="s">
        <v>80</v>
      </c>
      <c r="C43" s="497">
        <f>'Finansiniai duomenys'!C31</f>
        <v>0</v>
      </c>
      <c r="D43" s="497"/>
      <c r="E43" s="497"/>
      <c r="F43" s="138"/>
      <c r="G43" s="138"/>
    </row>
    <row r="44" spans="1:9" ht="24" x14ac:dyDescent="0.2">
      <c r="A44" s="138"/>
      <c r="B44" s="101" t="s">
        <v>82</v>
      </c>
      <c r="C44" s="498">
        <f>'Finansiniai duomenys'!C32</f>
        <v>0</v>
      </c>
      <c r="D44" s="498"/>
      <c r="E44" s="499"/>
      <c r="F44" s="138"/>
      <c r="G44" s="138"/>
    </row>
    <row r="45" spans="1:9" x14ac:dyDescent="0.2">
      <c r="A45" s="138"/>
      <c r="B45" s="76"/>
      <c r="C45" s="156"/>
      <c r="D45" s="156"/>
      <c r="E45" s="79"/>
      <c r="F45" s="138"/>
      <c r="G45" s="138"/>
    </row>
    <row r="46" spans="1:9" ht="24" x14ac:dyDescent="0.2">
      <c r="A46" s="138"/>
      <c r="B46" s="102" t="s">
        <v>85</v>
      </c>
      <c r="C46" s="500" t="e">
        <f>'Finansiniai duomenys'!#REF!</f>
        <v>#REF!</v>
      </c>
      <c r="D46" s="500"/>
      <c r="E46" s="500"/>
      <c r="F46" s="138"/>
      <c r="G46" s="138"/>
    </row>
    <row r="47" spans="1:9" ht="41.25" customHeight="1" x14ac:dyDescent="0.2">
      <c r="A47" s="138"/>
      <c r="B47" s="102" t="s">
        <v>87</v>
      </c>
      <c r="C47" s="501" t="e">
        <f>'Finansiniai duomenys'!#REF!</f>
        <v>#REF!</v>
      </c>
      <c r="D47" s="501"/>
      <c r="E47" s="502"/>
      <c r="F47" s="138"/>
      <c r="G47" s="138"/>
    </row>
    <row r="48" spans="1:9" x14ac:dyDescent="0.2">
      <c r="A48" s="138"/>
      <c r="B48" s="76"/>
      <c r="C48" s="156"/>
      <c r="D48" s="156"/>
      <c r="E48" s="79"/>
      <c r="F48" s="138"/>
      <c r="G48" s="138"/>
    </row>
    <row r="49" spans="1:12" ht="24.6" customHeight="1" x14ac:dyDescent="0.2">
      <c r="A49" s="138"/>
      <c r="B49" s="76"/>
      <c r="C49" s="491" t="s">
        <v>90</v>
      </c>
      <c r="D49" s="491"/>
      <c r="E49" s="430"/>
      <c r="F49" s="138"/>
      <c r="G49" s="138"/>
      <c r="H49" s="35"/>
    </row>
    <row r="50" spans="1:12" s="35" customFormat="1" ht="12" customHeight="1" x14ac:dyDescent="0.2">
      <c r="A50" s="139"/>
      <c r="B50" s="155"/>
      <c r="C50" s="485"/>
      <c r="D50" s="485"/>
      <c r="E50" s="432"/>
      <c r="F50" s="139"/>
      <c r="G50" s="139"/>
      <c r="H50" s="29"/>
      <c r="K50" s="29"/>
      <c r="L50" s="29"/>
    </row>
    <row r="51" spans="1:12" ht="12" customHeight="1" x14ac:dyDescent="0.2">
      <c r="A51" s="138"/>
      <c r="B51" s="88"/>
      <c r="C51" s="486" t="s">
        <v>94</v>
      </c>
      <c r="D51" s="486"/>
      <c r="E51" s="449"/>
      <c r="F51" s="138"/>
      <c r="G51" s="138"/>
    </row>
    <row r="52" spans="1:12" x14ac:dyDescent="0.2">
      <c r="A52" s="138"/>
      <c r="B52" s="88"/>
      <c r="C52" s="487" t="s">
        <v>96</v>
      </c>
      <c r="D52" s="487"/>
      <c r="E52" s="451"/>
      <c r="F52" s="138"/>
      <c r="G52" s="138"/>
    </row>
    <row r="53" spans="1:12" ht="12.75" thickBot="1" x14ac:dyDescent="0.25">
      <c r="A53" s="138"/>
      <c r="B53" s="103" t="s">
        <v>98</v>
      </c>
      <c r="C53" s="36" t="s">
        <v>405</v>
      </c>
      <c r="D53" s="36"/>
      <c r="E53" s="36" t="s">
        <v>406</v>
      </c>
      <c r="F53" s="138"/>
      <c r="G53" s="138"/>
    </row>
    <row r="54" spans="1:12" x14ac:dyDescent="0.2">
      <c r="A54" s="138"/>
      <c r="B54" s="104" t="s">
        <v>102</v>
      </c>
      <c r="C54" s="1"/>
      <c r="D54" s="37"/>
      <c r="E54" s="84"/>
      <c r="F54" s="138"/>
      <c r="G54" s="138"/>
    </row>
    <row r="55" spans="1:12" x14ac:dyDescent="0.2">
      <c r="A55" s="138"/>
      <c r="B55" s="104" t="s">
        <v>104</v>
      </c>
      <c r="C55" s="2"/>
      <c r="D55" s="38"/>
      <c r="E55" s="85"/>
      <c r="F55" s="138"/>
      <c r="G55" s="138"/>
      <c r="H55" s="39"/>
    </row>
    <row r="56" spans="1:12" s="39" customFormat="1" x14ac:dyDescent="0.2">
      <c r="A56" s="140"/>
      <c r="B56" s="105" t="s">
        <v>106</v>
      </c>
      <c r="C56" s="40">
        <f>+C54-C55</f>
        <v>0</v>
      </c>
      <c r="D56" s="41"/>
      <c r="E56" s="82">
        <f>+E54-E55</f>
        <v>0</v>
      </c>
      <c r="F56" s="140"/>
      <c r="G56" s="140"/>
      <c r="K56" s="29"/>
      <c r="L56" s="29"/>
    </row>
    <row r="57" spans="1:12" s="39" customFormat="1" x14ac:dyDescent="0.2">
      <c r="A57" s="140"/>
      <c r="B57" s="104" t="s">
        <v>108</v>
      </c>
      <c r="C57" s="7"/>
      <c r="D57" s="38"/>
      <c r="E57" s="134"/>
      <c r="F57" s="140"/>
      <c r="G57" s="140"/>
      <c r="H57" s="29"/>
      <c r="K57" s="29"/>
      <c r="L57" s="29"/>
    </row>
    <row r="58" spans="1:12" x14ac:dyDescent="0.2">
      <c r="A58" s="138"/>
      <c r="B58" s="104" t="s">
        <v>110</v>
      </c>
      <c r="C58" s="3"/>
      <c r="D58" s="38"/>
      <c r="E58" s="12"/>
      <c r="F58" s="138"/>
      <c r="G58" s="138"/>
      <c r="H58" s="39"/>
    </row>
    <row r="59" spans="1:12" s="39" customFormat="1" x14ac:dyDescent="0.2">
      <c r="A59" s="140"/>
      <c r="B59" s="105" t="s">
        <v>112</v>
      </c>
      <c r="C59" s="40">
        <f>+C56-C57-C58</f>
        <v>0</v>
      </c>
      <c r="D59" s="41"/>
      <c r="E59" s="82">
        <f>+E56-E57-E58</f>
        <v>0</v>
      </c>
      <c r="F59" s="140"/>
      <c r="G59" s="140"/>
      <c r="K59" s="29"/>
      <c r="L59" s="29"/>
    </row>
    <row r="60" spans="1:12" s="39" customFormat="1" x14ac:dyDescent="0.2">
      <c r="A60" s="140"/>
      <c r="B60" s="104" t="s">
        <v>114</v>
      </c>
      <c r="C60" s="6"/>
      <c r="D60" s="41"/>
      <c r="E60" s="135"/>
      <c r="F60" s="140"/>
      <c r="G60" s="140"/>
      <c r="H60" s="29"/>
      <c r="K60" s="42"/>
      <c r="L60" s="43"/>
    </row>
    <row r="61" spans="1:12" x14ac:dyDescent="0.2">
      <c r="A61" s="138"/>
      <c r="B61" s="104" t="s">
        <v>116</v>
      </c>
      <c r="C61" s="3"/>
      <c r="D61" s="41"/>
      <c r="E61" s="136"/>
      <c r="F61" s="138"/>
      <c r="G61" s="138"/>
    </row>
    <row r="62" spans="1:12" x14ac:dyDescent="0.2">
      <c r="A62" s="138"/>
      <c r="B62" s="104" t="s">
        <v>118</v>
      </c>
      <c r="C62" s="44">
        <f>C63-C64</f>
        <v>0</v>
      </c>
      <c r="D62" s="41"/>
      <c r="E62" s="83">
        <f>E63-E64</f>
        <v>0</v>
      </c>
      <c r="F62" s="138"/>
      <c r="G62" s="138"/>
    </row>
    <row r="63" spans="1:12" x14ac:dyDescent="0.2">
      <c r="A63" s="138"/>
      <c r="B63" s="106" t="s">
        <v>120</v>
      </c>
      <c r="C63" s="1"/>
      <c r="D63" s="38"/>
      <c r="E63" s="84"/>
      <c r="F63" s="138"/>
      <c r="G63" s="138"/>
    </row>
    <row r="64" spans="1:12" x14ac:dyDescent="0.2">
      <c r="A64" s="138"/>
      <c r="B64" s="106" t="s">
        <v>122</v>
      </c>
      <c r="C64" s="2"/>
      <c r="D64" s="38"/>
      <c r="E64" s="85"/>
      <c r="F64" s="138"/>
      <c r="G64" s="138"/>
      <c r="H64" s="39"/>
    </row>
    <row r="65" spans="1:12" s="39" customFormat="1" x14ac:dyDescent="0.2">
      <c r="A65" s="140"/>
      <c r="B65" s="105" t="s">
        <v>124</v>
      </c>
      <c r="C65" s="40">
        <f>+C59+C60+C61+C62</f>
        <v>0</v>
      </c>
      <c r="D65" s="41"/>
      <c r="E65" s="82">
        <f>+E59+E60+E61+E62</f>
        <v>0</v>
      </c>
      <c r="F65" s="140"/>
      <c r="G65" s="140"/>
      <c r="H65" s="29"/>
      <c r="K65" s="29"/>
      <c r="L65" s="29"/>
    </row>
    <row r="66" spans="1:12" x14ac:dyDescent="0.2">
      <c r="A66" s="138"/>
      <c r="B66" s="104" t="s">
        <v>126</v>
      </c>
      <c r="C66" s="3"/>
      <c r="D66" s="41"/>
      <c r="E66" s="86"/>
      <c r="F66" s="138"/>
      <c r="G66" s="138"/>
      <c r="H66" s="39"/>
    </row>
    <row r="67" spans="1:12" s="39" customFormat="1" x14ac:dyDescent="0.2">
      <c r="A67" s="140"/>
      <c r="B67" s="105" t="s">
        <v>128</v>
      </c>
      <c r="C67" s="40">
        <f>C65-C66</f>
        <v>0</v>
      </c>
      <c r="D67" s="41"/>
      <c r="E67" s="82">
        <f>E65-E66</f>
        <v>0</v>
      </c>
      <c r="F67" s="140"/>
      <c r="G67" s="140"/>
      <c r="H67" s="29"/>
      <c r="K67" s="29"/>
      <c r="L67" s="29"/>
    </row>
    <row r="68" spans="1:12" s="39" customFormat="1" ht="24" x14ac:dyDescent="0.2">
      <c r="A68" s="140"/>
      <c r="B68" s="107" t="s">
        <v>407</v>
      </c>
      <c r="C68" s="56"/>
      <c r="D68" s="41"/>
      <c r="E68" s="87"/>
      <c r="F68" s="140"/>
      <c r="G68" s="140"/>
      <c r="H68" s="29"/>
      <c r="K68" s="29"/>
      <c r="L68" s="29"/>
    </row>
    <row r="69" spans="1:12" ht="16.5" customHeight="1" x14ac:dyDescent="0.2">
      <c r="A69" s="138"/>
      <c r="B69" s="88"/>
      <c r="C69" s="41"/>
      <c r="D69" s="41"/>
      <c r="E69" s="88"/>
      <c r="F69" s="138"/>
      <c r="G69" s="138"/>
    </row>
    <row r="70" spans="1:12" ht="12.75" thickBot="1" x14ac:dyDescent="0.25">
      <c r="A70" s="138"/>
      <c r="B70" s="103" t="s">
        <v>132</v>
      </c>
      <c r="C70" s="45">
        <v>42369</v>
      </c>
      <c r="D70" s="36"/>
      <c r="E70" s="45">
        <v>42735</v>
      </c>
      <c r="F70" s="138"/>
      <c r="G70" s="138"/>
    </row>
    <row r="71" spans="1:12" x14ac:dyDescent="0.2">
      <c r="A71" s="138"/>
      <c r="B71" s="108" t="s">
        <v>136</v>
      </c>
      <c r="C71" s="1"/>
      <c r="D71" s="41"/>
      <c r="E71" s="80"/>
      <c r="F71" s="138"/>
      <c r="G71" s="138"/>
    </row>
    <row r="72" spans="1:12" x14ac:dyDescent="0.2">
      <c r="A72" s="138"/>
      <c r="B72" s="108" t="s">
        <v>138</v>
      </c>
      <c r="C72" s="4"/>
      <c r="D72" s="41"/>
      <c r="E72" s="92"/>
      <c r="F72" s="138"/>
      <c r="G72" s="138"/>
    </row>
    <row r="73" spans="1:12" x14ac:dyDescent="0.2">
      <c r="A73" s="138"/>
      <c r="B73" s="108" t="s">
        <v>140</v>
      </c>
      <c r="C73" s="4"/>
      <c r="D73" s="41"/>
      <c r="E73" s="92"/>
      <c r="F73" s="138"/>
      <c r="G73" s="138"/>
    </row>
    <row r="74" spans="1:12" x14ac:dyDescent="0.2">
      <c r="A74" s="138"/>
      <c r="B74" s="108" t="s">
        <v>142</v>
      </c>
      <c r="C74" s="4"/>
      <c r="D74" s="41"/>
      <c r="E74" s="92"/>
      <c r="F74" s="138"/>
      <c r="G74" s="138"/>
    </row>
    <row r="75" spans="1:12" x14ac:dyDescent="0.2">
      <c r="A75" s="138"/>
      <c r="B75" s="108" t="s">
        <v>408</v>
      </c>
      <c r="C75" s="2"/>
      <c r="D75" s="41"/>
      <c r="E75" s="137"/>
      <c r="F75" s="138"/>
      <c r="G75" s="138"/>
      <c r="H75" s="39"/>
    </row>
    <row r="76" spans="1:12" s="39" customFormat="1" x14ac:dyDescent="0.2">
      <c r="A76" s="140"/>
      <c r="B76" s="109" t="s">
        <v>144</v>
      </c>
      <c r="C76" s="46">
        <f>SUM(C71:C75)</f>
        <v>0</v>
      </c>
      <c r="D76" s="41"/>
      <c r="E76" s="89">
        <f>SUM(E71:E75)</f>
        <v>0</v>
      </c>
      <c r="F76" s="140"/>
      <c r="G76" s="140"/>
      <c r="H76" s="29"/>
      <c r="K76" s="29"/>
      <c r="L76" s="29"/>
    </row>
    <row r="77" spans="1:12" ht="7.5" customHeight="1" x14ac:dyDescent="0.2">
      <c r="A77" s="138"/>
      <c r="B77" s="88"/>
      <c r="C77" s="47"/>
      <c r="D77" s="48"/>
      <c r="E77" s="90"/>
      <c r="F77" s="138"/>
      <c r="G77" s="138"/>
    </row>
    <row r="78" spans="1:12" ht="11.25" customHeight="1" x14ac:dyDescent="0.2">
      <c r="A78" s="138"/>
      <c r="B78" s="110" t="s">
        <v>409</v>
      </c>
      <c r="C78" s="1"/>
      <c r="D78" s="48"/>
      <c r="E78" s="84"/>
      <c r="F78" s="138"/>
      <c r="G78" s="138"/>
    </row>
    <row r="79" spans="1:12" x14ac:dyDescent="0.2">
      <c r="A79" s="138"/>
      <c r="B79" s="111" t="s">
        <v>149</v>
      </c>
      <c r="C79" s="4"/>
      <c r="D79" s="48"/>
      <c r="E79" s="13"/>
      <c r="F79" s="138"/>
      <c r="G79" s="138"/>
    </row>
    <row r="80" spans="1:12" x14ac:dyDescent="0.2">
      <c r="A80" s="138"/>
      <c r="B80" s="112" t="s">
        <v>151</v>
      </c>
      <c r="C80" s="4"/>
      <c r="D80" s="48"/>
      <c r="E80" s="13"/>
      <c r="F80" s="138"/>
      <c r="G80" s="138"/>
    </row>
    <row r="81" spans="1:12" x14ac:dyDescent="0.2">
      <c r="A81" s="138"/>
      <c r="B81" s="112" t="s">
        <v>153</v>
      </c>
      <c r="C81" s="2"/>
      <c r="D81" s="48"/>
      <c r="E81" s="85"/>
      <c r="F81" s="138"/>
      <c r="G81" s="138"/>
      <c r="H81" s="39"/>
    </row>
    <row r="82" spans="1:12" s="39" customFormat="1" ht="10.5" customHeight="1" x14ac:dyDescent="0.2">
      <c r="A82" s="140"/>
      <c r="B82" s="109" t="s">
        <v>155</v>
      </c>
      <c r="C82" s="46">
        <f>SUM(C78:C81)</f>
        <v>0</v>
      </c>
      <c r="D82" s="41"/>
      <c r="E82" s="89">
        <f>SUM(E78:E81)</f>
        <v>0</v>
      </c>
      <c r="F82" s="140"/>
      <c r="G82" s="140"/>
      <c r="K82" s="29"/>
      <c r="L82" s="29"/>
    </row>
    <row r="83" spans="1:12" s="39" customFormat="1" ht="10.5" customHeight="1" x14ac:dyDescent="0.2">
      <c r="A83" s="140"/>
      <c r="B83" s="109"/>
      <c r="C83" s="46"/>
      <c r="D83" s="41"/>
      <c r="E83" s="89"/>
      <c r="F83" s="140"/>
      <c r="G83" s="140"/>
      <c r="K83" s="29"/>
      <c r="L83" s="29"/>
    </row>
    <row r="84" spans="1:12" s="39" customFormat="1" ht="10.5" customHeight="1" x14ac:dyDescent="0.2">
      <c r="A84" s="140"/>
      <c r="B84" s="109" t="s">
        <v>158</v>
      </c>
      <c r="C84" s="4"/>
      <c r="D84" s="41"/>
      <c r="E84" s="91"/>
      <c r="F84" s="140"/>
      <c r="G84" s="140"/>
      <c r="K84" s="29"/>
      <c r="L84" s="29"/>
    </row>
    <row r="85" spans="1:12" s="39" customFormat="1" ht="10.5" customHeight="1" x14ac:dyDescent="0.2">
      <c r="A85" s="140"/>
      <c r="B85" s="109"/>
      <c r="C85" s="46"/>
      <c r="D85" s="41"/>
      <c r="E85" s="89"/>
      <c r="F85" s="140"/>
      <c r="G85" s="140"/>
      <c r="K85" s="29"/>
      <c r="L85" s="29"/>
    </row>
    <row r="86" spans="1:12" s="39" customFormat="1" x14ac:dyDescent="0.2">
      <c r="A86" s="140"/>
      <c r="B86" s="109" t="s">
        <v>161</v>
      </c>
      <c r="C86" s="4"/>
      <c r="D86" s="41"/>
      <c r="E86" s="13"/>
      <c r="F86" s="140"/>
      <c r="G86" s="140"/>
      <c r="H86" s="29"/>
      <c r="K86" s="29"/>
      <c r="L86" s="29"/>
    </row>
    <row r="87" spans="1:12" ht="7.5" customHeight="1" x14ac:dyDescent="0.2">
      <c r="A87" s="138"/>
      <c r="B87" s="88"/>
      <c r="C87" s="47"/>
      <c r="D87" s="41"/>
      <c r="E87" s="90"/>
      <c r="F87" s="138"/>
      <c r="G87" s="138"/>
      <c r="H87" s="39"/>
    </row>
    <row r="88" spans="1:12" s="39" customFormat="1" x14ac:dyDescent="0.2">
      <c r="A88" s="140"/>
      <c r="B88" s="113" t="s">
        <v>164</v>
      </c>
      <c r="C88" s="46">
        <f>SUM(C76,C82,C84,C86)</f>
        <v>0</v>
      </c>
      <c r="D88" s="41"/>
      <c r="E88" s="89">
        <f>SUM(E76,E82,E84,E86)</f>
        <v>0</v>
      </c>
      <c r="F88" s="140"/>
      <c r="G88" s="140"/>
      <c r="H88" s="29"/>
      <c r="K88" s="29"/>
      <c r="L88" s="29"/>
    </row>
    <row r="89" spans="1:12" x14ac:dyDescent="0.2">
      <c r="A89" s="138"/>
      <c r="B89" s="114"/>
      <c r="C89" s="47"/>
      <c r="D89" s="41"/>
      <c r="E89" s="90"/>
      <c r="F89" s="138"/>
      <c r="G89" s="138"/>
      <c r="H89" s="39"/>
    </row>
    <row r="90" spans="1:12" s="39" customFormat="1" ht="24.75" customHeight="1" x14ac:dyDescent="0.2">
      <c r="A90" s="140"/>
      <c r="B90" s="115" t="s">
        <v>167</v>
      </c>
      <c r="C90" s="4"/>
      <c r="D90" s="41"/>
      <c r="E90" s="92"/>
      <c r="F90" s="140"/>
      <c r="G90" s="140"/>
      <c r="K90" s="29"/>
      <c r="L90" s="29"/>
    </row>
    <row r="91" spans="1:12" s="39" customFormat="1" x14ac:dyDescent="0.2">
      <c r="A91" s="140"/>
      <c r="B91" s="116" t="s">
        <v>169</v>
      </c>
      <c r="C91" s="4"/>
      <c r="D91" s="38"/>
      <c r="E91" s="13"/>
      <c r="F91" s="140"/>
      <c r="G91" s="140"/>
      <c r="K91" s="29"/>
      <c r="L91" s="29"/>
    </row>
    <row r="92" spans="1:12" s="39" customFormat="1" ht="24" x14ac:dyDescent="0.2">
      <c r="A92" s="140"/>
      <c r="B92" s="115" t="s">
        <v>171</v>
      </c>
      <c r="C92" s="4"/>
      <c r="D92" s="41"/>
      <c r="E92" s="91"/>
      <c r="F92" s="140"/>
      <c r="G92" s="140"/>
      <c r="K92" s="29"/>
      <c r="L92" s="29"/>
    </row>
    <row r="93" spans="1:12" s="39" customFormat="1" x14ac:dyDescent="0.2">
      <c r="A93" s="140"/>
      <c r="B93" s="115" t="s">
        <v>173</v>
      </c>
      <c r="C93" s="4"/>
      <c r="D93" s="41"/>
      <c r="E93" s="92"/>
      <c r="F93" s="140"/>
      <c r="G93" s="140"/>
      <c r="K93" s="29"/>
      <c r="L93" s="29"/>
    </row>
    <row r="94" spans="1:12" s="39" customFormat="1" x14ac:dyDescent="0.2">
      <c r="A94" s="140"/>
      <c r="B94" s="115" t="s">
        <v>177</v>
      </c>
      <c r="C94" s="4"/>
      <c r="D94" s="41"/>
      <c r="E94" s="92"/>
      <c r="F94" s="140"/>
      <c r="G94" s="140"/>
      <c r="K94" s="29"/>
      <c r="L94" s="29"/>
    </row>
    <row r="95" spans="1:12" s="39" customFormat="1" x14ac:dyDescent="0.2">
      <c r="A95" s="140"/>
      <c r="B95" s="115" t="s">
        <v>179</v>
      </c>
      <c r="C95" s="4"/>
      <c r="D95" s="41"/>
      <c r="E95" s="92"/>
      <c r="F95" s="140"/>
      <c r="G95" s="140"/>
      <c r="K95" s="29"/>
      <c r="L95" s="29"/>
    </row>
    <row r="96" spans="1:12" s="39" customFormat="1" x14ac:dyDescent="0.2">
      <c r="A96" s="140"/>
      <c r="B96" s="116" t="s">
        <v>181</v>
      </c>
      <c r="C96" s="4"/>
      <c r="D96" s="41"/>
      <c r="E96" s="92"/>
      <c r="F96" s="140"/>
      <c r="G96" s="140"/>
      <c r="K96" s="29"/>
      <c r="L96" s="29"/>
    </row>
    <row r="97" spans="1:12" s="39" customFormat="1" x14ac:dyDescent="0.2">
      <c r="A97" s="140"/>
      <c r="B97" s="115" t="s">
        <v>183</v>
      </c>
      <c r="C97" s="4"/>
      <c r="D97" s="41"/>
      <c r="E97" s="92"/>
      <c r="F97" s="140"/>
      <c r="G97" s="138"/>
      <c r="K97" s="29"/>
      <c r="L97" s="29"/>
    </row>
    <row r="98" spans="1:12" s="39" customFormat="1" ht="37.5" customHeight="1" x14ac:dyDescent="0.2">
      <c r="A98" s="140"/>
      <c r="B98" s="115" t="s">
        <v>410</v>
      </c>
      <c r="C98" s="12"/>
      <c r="D98" s="49"/>
      <c r="E98" s="81"/>
      <c r="F98" s="140"/>
      <c r="G98" s="138"/>
      <c r="K98" s="29"/>
      <c r="L98" s="29"/>
    </row>
    <row r="99" spans="1:12" s="39" customFormat="1" x14ac:dyDescent="0.2">
      <c r="A99" s="140"/>
      <c r="B99" s="105" t="s">
        <v>185</v>
      </c>
      <c r="C99" s="46">
        <f>SUM(C90,C92:C95,C97:C97)</f>
        <v>0</v>
      </c>
      <c r="D99" s="41"/>
      <c r="E99" s="89">
        <f>SUM(E90,E92:E95,E97:E97)</f>
        <v>0</v>
      </c>
      <c r="F99" s="140"/>
      <c r="G99" s="140"/>
      <c r="H99" s="29"/>
      <c r="K99" s="29"/>
      <c r="L99" s="29"/>
    </row>
    <row r="100" spans="1:12" ht="7.5" customHeight="1" x14ac:dyDescent="0.2">
      <c r="A100" s="138"/>
      <c r="B100" s="104"/>
      <c r="C100" s="47"/>
      <c r="D100" s="41"/>
      <c r="E100" s="90"/>
      <c r="F100" s="138"/>
      <c r="G100" s="138"/>
      <c r="H100" s="39"/>
    </row>
    <row r="101" spans="1:12" s="39" customFormat="1" x14ac:dyDescent="0.2">
      <c r="A101" s="140"/>
      <c r="B101" s="105" t="s">
        <v>188</v>
      </c>
      <c r="C101" s="28"/>
      <c r="D101" s="41"/>
      <c r="E101" s="91"/>
      <c r="F101" s="140"/>
      <c r="G101" s="140"/>
      <c r="K101" s="29"/>
      <c r="L101" s="29"/>
    </row>
    <row r="102" spans="1:12" s="39" customFormat="1" x14ac:dyDescent="0.2">
      <c r="A102" s="140"/>
      <c r="B102" s="105"/>
      <c r="C102" s="47"/>
      <c r="D102" s="41"/>
      <c r="E102" s="90"/>
      <c r="F102" s="140"/>
      <c r="G102" s="140"/>
      <c r="K102" s="29"/>
      <c r="L102" s="29"/>
    </row>
    <row r="103" spans="1:12" s="39" customFormat="1" x14ac:dyDescent="0.2">
      <c r="A103" s="140"/>
      <c r="B103" s="105" t="s">
        <v>411</v>
      </c>
      <c r="C103" s="5"/>
      <c r="D103" s="49"/>
      <c r="E103" s="12"/>
      <c r="F103" s="140"/>
      <c r="G103" s="140"/>
      <c r="H103" s="29"/>
      <c r="K103" s="29"/>
      <c r="L103" s="29"/>
    </row>
    <row r="104" spans="1:12" ht="7.5" customHeight="1" x14ac:dyDescent="0.2">
      <c r="A104" s="138"/>
      <c r="B104" s="104"/>
      <c r="C104" s="47"/>
      <c r="D104" s="41"/>
      <c r="E104" s="90"/>
      <c r="F104" s="138"/>
      <c r="G104" s="138"/>
    </row>
    <row r="105" spans="1:12" x14ac:dyDescent="0.2">
      <c r="A105" s="138"/>
      <c r="B105" s="106" t="s">
        <v>412</v>
      </c>
      <c r="C105" s="13"/>
      <c r="D105" s="49"/>
      <c r="E105" s="91"/>
      <c r="F105" s="138"/>
      <c r="G105" s="138"/>
    </row>
    <row r="106" spans="1:12" x14ac:dyDescent="0.2">
      <c r="A106" s="138"/>
      <c r="B106" s="117" t="s">
        <v>196</v>
      </c>
      <c r="C106" s="28"/>
      <c r="D106" s="49"/>
      <c r="E106" s="13"/>
      <c r="F106" s="138"/>
      <c r="G106" s="138"/>
    </row>
    <row r="107" spans="1:12" x14ac:dyDescent="0.2">
      <c r="A107" s="138"/>
      <c r="B107" s="106" t="s">
        <v>413</v>
      </c>
      <c r="C107" s="13"/>
      <c r="D107" s="49"/>
      <c r="E107" s="13"/>
      <c r="F107" s="138"/>
      <c r="G107" s="138"/>
    </row>
    <row r="108" spans="1:12" x14ac:dyDescent="0.2">
      <c r="A108" s="138"/>
      <c r="B108" s="117" t="s">
        <v>200</v>
      </c>
      <c r="C108" s="28"/>
      <c r="D108" s="48"/>
      <c r="E108" s="13"/>
      <c r="F108" s="138"/>
      <c r="G108" s="138"/>
    </row>
    <row r="109" spans="1:12" x14ac:dyDescent="0.2">
      <c r="A109" s="138"/>
      <c r="B109" s="118" t="s">
        <v>202</v>
      </c>
      <c r="C109" s="28"/>
      <c r="D109" s="48"/>
      <c r="E109" s="13"/>
      <c r="F109" s="138"/>
      <c r="G109" s="138"/>
      <c r="H109" s="39"/>
    </row>
    <row r="110" spans="1:12" s="39" customFormat="1" x14ac:dyDescent="0.2">
      <c r="A110" s="140"/>
      <c r="B110" s="105" t="s">
        <v>414</v>
      </c>
      <c r="C110" s="46">
        <f>SUM(C105,C107)</f>
        <v>0</v>
      </c>
      <c r="D110" s="41"/>
      <c r="E110" s="89">
        <f>SUM(E105,E107)</f>
        <v>0</v>
      </c>
      <c r="F110" s="140"/>
      <c r="G110" s="140"/>
      <c r="K110" s="29"/>
      <c r="L110" s="29"/>
    </row>
    <row r="111" spans="1:12" s="39" customFormat="1" x14ac:dyDescent="0.2">
      <c r="A111" s="140"/>
      <c r="B111" s="105"/>
      <c r="C111" s="46"/>
      <c r="D111" s="41"/>
      <c r="E111" s="89"/>
      <c r="F111" s="140"/>
      <c r="G111" s="140"/>
      <c r="K111" s="29"/>
      <c r="L111" s="29"/>
    </row>
    <row r="112" spans="1:12" s="39" customFormat="1" x14ac:dyDescent="0.2">
      <c r="A112" s="140"/>
      <c r="B112" s="105" t="s">
        <v>207</v>
      </c>
      <c r="C112" s="28"/>
      <c r="D112" s="41"/>
      <c r="E112" s="91"/>
      <c r="F112" s="140"/>
      <c r="G112" s="140"/>
      <c r="K112" s="29"/>
      <c r="L112" s="29"/>
    </row>
    <row r="113" spans="1:12" s="39" customFormat="1" ht="7.5" customHeight="1" x14ac:dyDescent="0.2">
      <c r="A113" s="140"/>
      <c r="B113" s="105"/>
      <c r="C113" s="46"/>
      <c r="D113" s="41"/>
      <c r="E113" s="89"/>
      <c r="F113" s="140"/>
      <c r="G113" s="140"/>
      <c r="K113" s="29"/>
      <c r="L113" s="29"/>
    </row>
    <row r="114" spans="1:12" s="39" customFormat="1" x14ac:dyDescent="0.2">
      <c r="A114" s="140"/>
      <c r="B114" s="105" t="s">
        <v>210</v>
      </c>
      <c r="C114" s="27"/>
      <c r="D114" s="41"/>
      <c r="E114" s="91"/>
      <c r="F114" s="140"/>
      <c r="G114" s="140"/>
      <c r="H114" s="29"/>
      <c r="K114" s="29"/>
      <c r="L114" s="29"/>
    </row>
    <row r="115" spans="1:12" ht="7.5" customHeight="1" x14ac:dyDescent="0.2">
      <c r="A115" s="138"/>
      <c r="B115" s="88"/>
      <c r="C115" s="47"/>
      <c r="D115" s="41"/>
      <c r="E115" s="90"/>
      <c r="F115" s="138"/>
      <c r="G115" s="138"/>
      <c r="H115" s="39"/>
    </row>
    <row r="116" spans="1:12" s="39" customFormat="1" x14ac:dyDescent="0.2">
      <c r="A116" s="140"/>
      <c r="B116" s="105" t="s">
        <v>213</v>
      </c>
      <c r="C116" s="46">
        <f>SUM(C99,C101,C103,C110,C112,C114)</f>
        <v>0</v>
      </c>
      <c r="D116" s="41"/>
      <c r="E116" s="89">
        <f>SUM(E99,E101,E103,E110,E112,E114)</f>
        <v>0</v>
      </c>
      <c r="F116" s="140"/>
      <c r="G116" s="140"/>
      <c r="K116" s="29"/>
      <c r="L116" s="29"/>
    </row>
    <row r="117" spans="1:12" s="39" customFormat="1" x14ac:dyDescent="0.2">
      <c r="A117" s="140"/>
      <c r="B117" s="105"/>
      <c r="C117" s="50"/>
      <c r="D117" s="41"/>
      <c r="E117" s="93"/>
      <c r="F117" s="140"/>
      <c r="G117" s="140"/>
      <c r="K117" s="29"/>
      <c r="L117" s="29"/>
    </row>
    <row r="118" spans="1:12" s="39" customFormat="1" x14ac:dyDescent="0.2">
      <c r="A118" s="140"/>
      <c r="B118" s="105" t="s">
        <v>216</v>
      </c>
      <c r="C118" s="51" t="str">
        <f>IF(ROUND((C88-C116)/2,1)=0,"Balansas",C88-C116)</f>
        <v>Balansas</v>
      </c>
      <c r="D118" s="41"/>
      <c r="E118" s="94" t="str">
        <f>IF(ROUND((E88-E116)/2,1)=0,"Balansas",E88-E116)</f>
        <v>Balansas</v>
      </c>
      <c r="F118" s="140"/>
      <c r="G118" s="140"/>
      <c r="H118" s="29"/>
      <c r="K118" s="29"/>
      <c r="L118" s="29"/>
    </row>
    <row r="119" spans="1:12" x14ac:dyDescent="0.2">
      <c r="A119" s="138"/>
      <c r="B119" s="88"/>
      <c r="C119" s="41"/>
      <c r="D119" s="41"/>
      <c r="E119" s="88"/>
      <c r="F119" s="138"/>
      <c r="G119" s="138"/>
    </row>
    <row r="120" spans="1:12" x14ac:dyDescent="0.2">
      <c r="A120" s="138"/>
      <c r="B120" s="88"/>
      <c r="C120" s="41"/>
      <c r="D120" s="41"/>
      <c r="E120" s="88"/>
      <c r="F120" s="138"/>
      <c r="G120" s="138"/>
    </row>
    <row r="121" spans="1:12" x14ac:dyDescent="0.2">
      <c r="A121" s="138"/>
      <c r="B121" s="119" t="s">
        <v>219</v>
      </c>
      <c r="C121" s="57"/>
      <c r="D121" s="49"/>
      <c r="E121" s="95"/>
      <c r="F121" s="138"/>
      <c r="G121" s="138"/>
    </row>
    <row r="122" spans="1:12" x14ac:dyDescent="0.2">
      <c r="A122" s="138"/>
      <c r="B122" s="88"/>
      <c r="C122" s="41"/>
      <c r="D122" s="41"/>
      <c r="E122" s="88"/>
      <c r="F122" s="138"/>
      <c r="G122" s="138"/>
    </row>
    <row r="123" spans="1:12" x14ac:dyDescent="0.2">
      <c r="A123" s="138"/>
      <c r="B123" s="104"/>
      <c r="C123" s="41"/>
      <c r="D123" s="41"/>
      <c r="E123" s="88"/>
      <c r="F123" s="138"/>
      <c r="G123" s="138"/>
    </row>
    <row r="124" spans="1:12" ht="12.75" thickBot="1" x14ac:dyDescent="0.25">
      <c r="A124" s="138"/>
      <c r="B124" s="103" t="s">
        <v>223</v>
      </c>
      <c r="C124" s="36" t="str">
        <f>C53</f>
        <v>2015 metai</v>
      </c>
      <c r="D124" s="36"/>
      <c r="E124" s="36" t="str">
        <f>E53</f>
        <v>2016 metai</v>
      </c>
      <c r="F124" s="138"/>
      <c r="G124" s="138"/>
    </row>
    <row r="125" spans="1:12" x14ac:dyDescent="0.2">
      <c r="A125" s="138"/>
      <c r="B125" s="120" t="s">
        <v>415</v>
      </c>
      <c r="C125" s="65" t="s">
        <v>416</v>
      </c>
      <c r="D125" s="52"/>
      <c r="E125" s="96"/>
      <c r="F125" s="138"/>
      <c r="G125" s="138"/>
    </row>
    <row r="126" spans="1:12" x14ac:dyDescent="0.2">
      <c r="A126" s="138"/>
      <c r="B126" s="121"/>
      <c r="C126" s="52"/>
      <c r="D126" s="52"/>
      <c r="E126" s="52"/>
      <c r="F126" s="138"/>
      <c r="G126" s="138"/>
    </row>
    <row r="127" spans="1:12" ht="24" x14ac:dyDescent="0.2">
      <c r="A127" s="138"/>
      <c r="B127" s="122" t="s">
        <v>225</v>
      </c>
      <c r="C127" s="28"/>
      <c r="D127" s="41"/>
      <c r="E127" s="91"/>
      <c r="F127" s="138"/>
      <c r="G127" s="138"/>
    </row>
    <row r="128" spans="1:12" ht="9" customHeight="1" x14ac:dyDescent="0.2">
      <c r="A128" s="138"/>
      <c r="B128" s="88"/>
      <c r="C128" s="47"/>
      <c r="D128" s="53"/>
      <c r="E128" s="90"/>
      <c r="F128" s="138"/>
      <c r="G128" s="138"/>
    </row>
    <row r="129" spans="1:7" ht="24" x14ac:dyDescent="0.2">
      <c r="A129" s="138"/>
      <c r="B129" s="123" t="s">
        <v>233</v>
      </c>
      <c r="C129" s="27"/>
      <c r="D129" s="49"/>
      <c r="E129" s="91"/>
      <c r="F129" s="138"/>
      <c r="G129" s="138"/>
    </row>
    <row r="130" spans="1:7" x14ac:dyDescent="0.2">
      <c r="A130" s="138"/>
      <c r="B130" s="88"/>
      <c r="C130" s="53"/>
      <c r="D130" s="53"/>
      <c r="E130" s="11"/>
      <c r="F130" s="138"/>
      <c r="G130" s="138"/>
    </row>
    <row r="131" spans="1:7" ht="12.75" thickBot="1" x14ac:dyDescent="0.25">
      <c r="A131" s="138"/>
      <c r="B131" s="103" t="s">
        <v>247</v>
      </c>
      <c r="C131" s="36" t="str">
        <f>C53</f>
        <v>2015 metai</v>
      </c>
      <c r="D131" s="36"/>
      <c r="E131" s="36" t="str">
        <f>E53</f>
        <v>2016 metai</v>
      </c>
      <c r="F131" s="138"/>
      <c r="G131" s="138"/>
    </row>
    <row r="132" spans="1:7" x14ac:dyDescent="0.2">
      <c r="A132" s="138"/>
      <c r="B132" s="124" t="s">
        <v>249</v>
      </c>
      <c r="C132" s="4"/>
      <c r="D132" s="37"/>
      <c r="E132" s="13"/>
      <c r="F132" s="138"/>
      <c r="G132" s="138"/>
    </row>
    <row r="133" spans="1:7" x14ac:dyDescent="0.2">
      <c r="A133" s="138"/>
      <c r="B133" s="125" t="s">
        <v>251</v>
      </c>
      <c r="C133" s="28"/>
      <c r="D133" s="48"/>
      <c r="E133" s="13"/>
      <c r="F133" s="138"/>
      <c r="G133" s="138"/>
    </row>
    <row r="134" spans="1:7" x14ac:dyDescent="0.2">
      <c r="A134" s="138"/>
      <c r="B134" s="124" t="s">
        <v>417</v>
      </c>
      <c r="C134" s="28"/>
      <c r="D134" s="41"/>
      <c r="E134" s="92"/>
      <c r="F134" s="138"/>
      <c r="G134" s="138"/>
    </row>
    <row r="135" spans="1:7" x14ac:dyDescent="0.2">
      <c r="A135" s="138"/>
      <c r="B135" s="124" t="s">
        <v>255</v>
      </c>
      <c r="C135" s="28"/>
      <c r="D135" s="41"/>
      <c r="E135" s="92"/>
      <c r="F135" s="138"/>
      <c r="G135" s="138"/>
    </row>
    <row r="136" spans="1:7" ht="25.5" customHeight="1" x14ac:dyDescent="0.2">
      <c r="A136" s="138"/>
      <c r="B136" s="126" t="s">
        <v>257</v>
      </c>
      <c r="C136" s="41"/>
      <c r="D136" s="53"/>
      <c r="E136" s="88"/>
      <c r="F136" s="138"/>
      <c r="G136" s="138"/>
    </row>
    <row r="137" spans="1:7" ht="12" customHeight="1" thickBot="1" x14ac:dyDescent="0.25">
      <c r="A137" s="138"/>
      <c r="B137" s="127"/>
      <c r="C137" s="54"/>
      <c r="D137" s="54"/>
      <c r="E137" s="54"/>
      <c r="F137" s="138"/>
      <c r="G137" s="138"/>
    </row>
    <row r="138" spans="1:7" ht="12" customHeight="1" thickBot="1" x14ac:dyDescent="0.25">
      <c r="A138" s="138"/>
      <c r="B138" s="103" t="s">
        <v>323</v>
      </c>
      <c r="C138" s="36"/>
      <c r="D138" s="36"/>
      <c r="E138" s="36"/>
      <c r="F138" s="138"/>
      <c r="G138" s="138"/>
    </row>
    <row r="139" spans="1:7" ht="86.25" customHeight="1" x14ac:dyDescent="0.2">
      <c r="A139" s="138"/>
      <c r="B139" s="128" t="s">
        <v>325</v>
      </c>
      <c r="C139" s="488"/>
      <c r="D139" s="488"/>
      <c r="E139" s="447"/>
      <c r="F139" s="138"/>
      <c r="G139" s="138"/>
    </row>
    <row r="140" spans="1:7" x14ac:dyDescent="0.2">
      <c r="A140" s="138"/>
      <c r="B140" s="11"/>
      <c r="C140" s="41"/>
      <c r="D140" s="41"/>
      <c r="E140" s="88"/>
      <c r="F140" s="138"/>
      <c r="G140" s="138"/>
    </row>
    <row r="141" spans="1:7" ht="12.75" thickBot="1" x14ac:dyDescent="0.25">
      <c r="A141" s="138"/>
      <c r="B141" s="142"/>
      <c r="C141" s="55"/>
      <c r="D141" s="55"/>
      <c r="E141" s="55"/>
      <c r="F141" s="138"/>
      <c r="G141" s="138"/>
    </row>
    <row r="142" spans="1:7" ht="13.5" customHeight="1" x14ac:dyDescent="0.2">
      <c r="A142" s="138"/>
      <c r="B142" s="88"/>
      <c r="C142" s="41"/>
      <c r="D142" s="41"/>
      <c r="E142" s="88"/>
      <c r="F142" s="138"/>
      <c r="G142" s="138"/>
    </row>
    <row r="143" spans="1:7" x14ac:dyDescent="0.2">
      <c r="A143" s="138"/>
      <c r="B143" s="129" t="s">
        <v>330</v>
      </c>
      <c r="C143" s="157"/>
      <c r="D143" s="157"/>
      <c r="E143" s="97"/>
      <c r="F143" s="138"/>
      <c r="G143" s="138"/>
    </row>
    <row r="144" spans="1:7" x14ac:dyDescent="0.2">
      <c r="A144" s="138"/>
      <c r="B144" s="88" t="s">
        <v>332</v>
      </c>
      <c r="C144" s="453"/>
      <c r="D144" s="453"/>
      <c r="E144" s="453"/>
      <c r="F144" s="138"/>
      <c r="G144" s="138"/>
    </row>
    <row r="145" spans="1:7" x14ac:dyDescent="0.2">
      <c r="A145" s="138"/>
      <c r="B145" s="88" t="s">
        <v>334</v>
      </c>
      <c r="C145" s="455"/>
      <c r="D145" s="455"/>
      <c r="E145" s="455"/>
      <c r="F145" s="138"/>
      <c r="G145" s="138"/>
    </row>
    <row r="146" spans="1:7" ht="24" x14ac:dyDescent="0.2">
      <c r="A146" s="138"/>
      <c r="B146" s="130" t="s">
        <v>336</v>
      </c>
      <c r="C146" s="443"/>
      <c r="D146" s="443"/>
      <c r="E146" s="443"/>
      <c r="F146" s="138"/>
      <c r="G146" s="138"/>
    </row>
    <row r="147" spans="1:7" ht="30" customHeight="1" x14ac:dyDescent="0.2">
      <c r="A147" s="138"/>
      <c r="B147" s="131" t="s">
        <v>418</v>
      </c>
      <c r="C147" s="484"/>
      <c r="D147" s="484"/>
      <c r="E147" s="445"/>
      <c r="F147" s="138"/>
      <c r="G147" s="138"/>
    </row>
    <row r="148" spans="1:7" ht="1.9" customHeight="1" x14ac:dyDescent="0.2">
      <c r="A148" s="138"/>
      <c r="B148" s="138"/>
      <c r="C148" s="138"/>
      <c r="D148" s="138"/>
      <c r="E148" s="141"/>
      <c r="F148" s="132"/>
      <c r="G148" s="132"/>
    </row>
    <row r="149" spans="1:7" ht="8.25" customHeight="1" x14ac:dyDescent="0.2">
      <c r="A149" s="138"/>
      <c r="B149" s="138"/>
      <c r="C149" s="138"/>
      <c r="D149" s="138"/>
      <c r="E149" s="138"/>
      <c r="F149" s="138"/>
      <c r="G149" s="138"/>
    </row>
  </sheetData>
  <sheetProtection password="DF8B" sheet="1" selectLockedCells="1"/>
  <dataConsolidate/>
  <mergeCells count="33">
    <mergeCell ref="C29:E29"/>
    <mergeCell ref="C30:E30"/>
    <mergeCell ref="C31:E31"/>
    <mergeCell ref="C32:E32"/>
    <mergeCell ref="C9:E9"/>
    <mergeCell ref="C10:E10"/>
    <mergeCell ref="C14:E14"/>
    <mergeCell ref="C27:E27"/>
    <mergeCell ref="C28:E28"/>
    <mergeCell ref="D2:E2"/>
    <mergeCell ref="D3:E3"/>
    <mergeCell ref="C49:E49"/>
    <mergeCell ref="C35:D35"/>
    <mergeCell ref="C36:D36"/>
    <mergeCell ref="C37:D37"/>
    <mergeCell ref="C38:D38"/>
    <mergeCell ref="C39:D39"/>
    <mergeCell ref="C40:D40"/>
    <mergeCell ref="C41:D41"/>
    <mergeCell ref="C43:E43"/>
    <mergeCell ref="C44:E44"/>
    <mergeCell ref="C46:E46"/>
    <mergeCell ref="C47:E47"/>
    <mergeCell ref="B6:E6"/>
    <mergeCell ref="C34:E34"/>
    <mergeCell ref="C145:E145"/>
    <mergeCell ref="C146:E146"/>
    <mergeCell ref="C147:E147"/>
    <mergeCell ref="C50:E50"/>
    <mergeCell ref="C51:E51"/>
    <mergeCell ref="C52:E52"/>
    <mergeCell ref="C139:E139"/>
    <mergeCell ref="C144:E144"/>
  </mergeCells>
  <conditionalFormatting sqref="E118 C118">
    <cfRule type="cellIs" dxfId="1" priority="1" stopIfTrue="1" operator="notEqual">
      <formula>"Balansas"</formula>
    </cfRule>
  </conditionalFormatting>
  <dataValidations count="8">
    <dataValidation allowBlank="1" showErrorMessage="1" prompt="Nurodykite identifikacinį numerį (juridinio asmens kodą)" sqref="C29:E30" xr:uid="{00000000-0002-0000-0100-000000000000}"/>
    <dataValidation allowBlank="1" showErrorMessage="1" prompt="Nurodykite pilną įmonės pavadinimą, pvz. Akcinė bendrovė „Pavyzdys“ ar Valstybės įmonė „Pavyzdys“" sqref="C9:E9" xr:uid="{00000000-0002-0000-0100-000001000000}"/>
    <dataValidation type="whole" allowBlank="1" showErrorMessage="1" prompt="Nurodykite identifikacinį numerį (juridinio asmens kodą)" sqref="D27:E27 C27:C28" xr:uid="{00000000-0002-0000-0100-000002000000}">
      <formula1>0</formula1>
      <formula2>9999999999999990000</formula2>
    </dataValidation>
    <dataValidation allowBlank="1" showErrorMessage="1" prompt="Nurodykite įmonės teisinę formą (AB, UAB, VĮ), pasirinkdami iš sąrašo" sqref="C10:E10" xr:uid="{00000000-0002-0000-0100-000003000000}"/>
    <dataValidation allowBlank="1" showErrorMessage="1" prompt="Nurodykite įmonės teisinį statusą. Jei neatitinka nei vieno iš pateiktų sąraše, pasirinkite „-“" sqref="C14:E14" xr:uid="{00000000-0002-0000-0100-000004000000}"/>
    <dataValidation allowBlank="1" showErrorMessage="1" sqref="B51:B52" xr:uid="{00000000-0002-0000-0100-000005000000}"/>
    <dataValidation allowBlank="1" showErrorMessage="1" prompt="Nurodykite įmonės direktoriaus (generalinio direktoriaus) vardą ir pavardę. VĮ miškų urėdijų prašome nurodyti miškų urėdo vardą ir pavardę. Pareigų nurodyti nereikia." sqref="C31:E31" xr:uid="{00000000-0002-0000-0100-000006000000}"/>
    <dataValidation allowBlank="1" showErrorMessage="1" prompt="Nurodykite įmonės vyr. finansininko (vyr. buhalterio) vardą ir pavardę. Pareigų nurodyti nereikia." sqref="C32:E32" xr:uid="{00000000-0002-0000-0100-000007000000}"/>
  </dataValidations>
  <pageMargins left="0.7" right="0.7" top="0.75" bottom="0.75" header="0.3" footer="0.3"/>
  <pageSetup paperSize="9" scale="64" fitToHeight="0" orientation="portrait" r:id="rId1"/>
  <headerFooter>
    <oddFooter>Puslapių &amp;P iš &amp;N</oddFooter>
  </headerFooter>
  <rowBreaks count="1" manualBreakCount="1">
    <brk id="89" min="1" max="4" man="1"/>
  </rowBreaks>
  <colBreaks count="1" manualBreakCount="1">
    <brk id="5" min="1" max="148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39997558519241921"/>
    <pageSetUpPr fitToPage="1"/>
  </sheetPr>
  <dimension ref="B1:O97"/>
  <sheetViews>
    <sheetView zoomScaleNormal="100" zoomScaleSheetLayoutView="100" workbookViewId="0">
      <selection activeCell="J83" sqref="J83"/>
    </sheetView>
  </sheetViews>
  <sheetFormatPr defaultColWidth="9.140625" defaultRowHeight="15" x14ac:dyDescent="0.25"/>
  <cols>
    <col min="1" max="1" width="1.42578125" style="16" customWidth="1"/>
    <col min="2" max="2" width="2.5703125" style="16" customWidth="1"/>
    <col min="3" max="3" width="7.28515625" style="16" customWidth="1"/>
    <col min="4" max="4" width="30.5703125" style="16" customWidth="1"/>
    <col min="5" max="5" width="38.28515625" style="16" customWidth="1"/>
    <col min="6" max="6" width="19" style="16" customWidth="1"/>
    <col min="7" max="7" width="2.7109375" style="16" customWidth="1"/>
    <col min="8" max="8" width="2.5703125" style="16" customWidth="1"/>
    <col min="9" max="9" width="7.28515625" style="16" customWidth="1"/>
    <col min="10" max="10" width="30.5703125" style="16" customWidth="1"/>
    <col min="11" max="11" width="38.28515625" style="16" customWidth="1"/>
    <col min="12" max="12" width="18.85546875" style="16" customWidth="1"/>
    <col min="13" max="13" width="2.7109375" style="16" customWidth="1"/>
    <col min="14" max="14" width="3.7109375" style="16" customWidth="1"/>
    <col min="15" max="15" width="9.140625" style="16" hidden="1" customWidth="1"/>
    <col min="16" max="16384" width="9.140625" style="16"/>
  </cols>
  <sheetData>
    <row r="1" spans="2:15" ht="9" customHeight="1" thickBot="1" x14ac:dyDescent="0.3">
      <c r="B1" s="143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3"/>
    </row>
    <row r="2" spans="2:15" ht="12" customHeight="1" x14ac:dyDescent="0.25">
      <c r="B2" s="259"/>
      <c r="C2" s="260"/>
      <c r="D2" s="261"/>
      <c r="E2" s="261"/>
      <c r="F2" s="262"/>
      <c r="G2" s="262"/>
      <c r="H2" s="263"/>
      <c r="I2" s="264"/>
      <c r="J2" s="261"/>
      <c r="K2" s="261"/>
      <c r="L2" s="262"/>
      <c r="M2" s="281"/>
    </row>
    <row r="3" spans="2:15" ht="28.5" customHeight="1" x14ac:dyDescent="0.25">
      <c r="B3" s="265"/>
      <c r="C3" s="282" t="s">
        <v>435</v>
      </c>
      <c r="D3" s="17"/>
      <c r="E3" s="17"/>
      <c r="F3" s="17"/>
      <c r="G3" s="17"/>
      <c r="H3" s="18"/>
      <c r="I3" s="17"/>
      <c r="J3" s="17"/>
      <c r="K3" s="550" t="s">
        <v>458</v>
      </c>
      <c r="L3" s="551"/>
      <c r="M3" s="266"/>
    </row>
    <row r="4" spans="2:15" ht="15" customHeight="1" x14ac:dyDescent="0.25">
      <c r="B4" s="265"/>
      <c r="C4" s="146" t="s">
        <v>436</v>
      </c>
      <c r="D4" s="17"/>
      <c r="E4" s="17"/>
      <c r="F4" s="17"/>
      <c r="G4" s="17"/>
      <c r="H4" s="18"/>
      <c r="I4" s="17"/>
      <c r="J4" s="17"/>
      <c r="K4" s="414" t="s">
        <v>400</v>
      </c>
      <c r="L4" s="70"/>
      <c r="M4" s="266"/>
    </row>
    <row r="5" spans="2:15" ht="15" customHeight="1" x14ac:dyDescent="0.25">
      <c r="B5" s="265"/>
      <c r="C5" s="145"/>
      <c r="D5" s="17"/>
      <c r="E5" s="17"/>
      <c r="F5" s="17"/>
      <c r="G5" s="17"/>
      <c r="H5" s="18"/>
      <c r="I5" s="17"/>
      <c r="J5" s="17"/>
      <c r="K5" s="17"/>
      <c r="L5" s="25"/>
      <c r="M5" s="266"/>
    </row>
    <row r="6" spans="2:15" ht="15" customHeight="1" x14ac:dyDescent="0.25">
      <c r="B6" s="265"/>
      <c r="C6" s="556" t="s">
        <v>419</v>
      </c>
      <c r="D6" s="557"/>
      <c r="E6" s="557"/>
      <c r="F6" s="557"/>
      <c r="G6" s="557"/>
      <c r="H6" s="557"/>
      <c r="I6" s="557"/>
      <c r="J6" s="557"/>
      <c r="K6" s="557"/>
      <c r="L6" s="557"/>
      <c r="M6" s="558"/>
    </row>
    <row r="7" spans="2:15" ht="15" hidden="1" customHeight="1" x14ac:dyDescent="0.25">
      <c r="B7" s="265"/>
      <c r="C7" s="145"/>
      <c r="D7" s="17"/>
      <c r="E7" s="17"/>
      <c r="F7" s="17"/>
      <c r="G7" s="17"/>
      <c r="H7" s="18"/>
      <c r="I7" s="17"/>
      <c r="J7" s="17"/>
      <c r="K7" s="17"/>
      <c r="L7" s="25"/>
      <c r="M7" s="266"/>
    </row>
    <row r="8" spans="2:15" x14ac:dyDescent="0.25">
      <c r="B8" s="265"/>
      <c r="C8" s="146"/>
      <c r="D8" s="17"/>
      <c r="E8" s="17"/>
      <c r="F8" s="17"/>
      <c r="G8" s="17"/>
      <c r="H8" s="18"/>
      <c r="I8" s="17"/>
      <c r="J8" s="17"/>
      <c r="K8" s="17"/>
      <c r="L8" s="17"/>
      <c r="M8" s="266"/>
    </row>
    <row r="9" spans="2:15" ht="15.75" thickBot="1" x14ac:dyDescent="0.3">
      <c r="B9" s="265"/>
      <c r="C9" s="552" t="s">
        <v>8</v>
      </c>
      <c r="D9" s="553"/>
      <c r="E9" s="554" t="str">
        <f>'Finansiniai duomenys'!C8</f>
        <v>UAB „Vilniaus viešasis transportas“</v>
      </c>
      <c r="F9" s="554"/>
      <c r="G9" s="554"/>
      <c r="H9" s="554"/>
      <c r="I9" s="554"/>
      <c r="J9" s="554"/>
      <c r="K9" s="17"/>
      <c r="L9" s="17"/>
      <c r="M9" s="266"/>
    </row>
    <row r="10" spans="2:15" ht="15.75" thickBot="1" x14ac:dyDescent="0.3">
      <c r="B10" s="265"/>
      <c r="C10" s="552" t="s">
        <v>11</v>
      </c>
      <c r="D10" s="553"/>
      <c r="E10" s="555" t="str">
        <f>'Finansiniai duomenys'!C9</f>
        <v>Uždaroji akcinė bendrovė (UAB)</v>
      </c>
      <c r="F10" s="555"/>
      <c r="G10" s="555"/>
      <c r="H10" s="555"/>
      <c r="I10" s="555"/>
      <c r="J10" s="555"/>
      <c r="K10" s="17"/>
      <c r="L10" s="17"/>
      <c r="M10" s="266"/>
    </row>
    <row r="11" spans="2:15" ht="15.75" thickBot="1" x14ac:dyDescent="0.3">
      <c r="B11" s="265"/>
      <c r="C11" s="552" t="s">
        <v>15</v>
      </c>
      <c r="D11" s="553"/>
      <c r="E11" s="555">
        <f>'Finansiniai duomenys'!C10</f>
        <v>302683277</v>
      </c>
      <c r="F11" s="555"/>
      <c r="G11" s="555"/>
      <c r="H11" s="555"/>
      <c r="I11" s="555"/>
      <c r="J11" s="555"/>
      <c r="K11" s="17"/>
      <c r="L11" s="17"/>
      <c r="M11" s="266"/>
    </row>
    <row r="12" spans="2:15" x14ac:dyDescent="0.25">
      <c r="B12" s="265"/>
      <c r="C12" s="144"/>
      <c r="D12" s="17"/>
      <c r="E12" s="17"/>
      <c r="F12" s="19"/>
      <c r="G12" s="19"/>
      <c r="H12" s="20"/>
      <c r="I12" s="17"/>
      <c r="J12" s="17"/>
      <c r="K12" s="17"/>
      <c r="L12" s="17"/>
      <c r="M12" s="266"/>
    </row>
    <row r="13" spans="2:15" ht="28.5" customHeight="1" x14ac:dyDescent="0.25">
      <c r="B13" s="265"/>
      <c r="C13" s="510" t="s">
        <v>420</v>
      </c>
      <c r="D13" s="511"/>
      <c r="E13" s="511"/>
      <c r="F13" s="512" t="s">
        <v>425</v>
      </c>
      <c r="G13" s="512"/>
      <c r="H13" s="512"/>
      <c r="I13" s="512"/>
      <c r="J13" s="512"/>
      <c r="K13" s="512"/>
      <c r="L13" s="513"/>
      <c r="M13" s="266"/>
      <c r="O13" s="16" t="s">
        <v>421</v>
      </c>
    </row>
    <row r="14" spans="2:15" x14ac:dyDescent="0.25">
      <c r="B14" s="265"/>
      <c r="C14" s="514" t="s">
        <v>422</v>
      </c>
      <c r="D14" s="515"/>
      <c r="E14" s="515"/>
      <c r="F14" s="516"/>
      <c r="G14" s="516"/>
      <c r="H14" s="516"/>
      <c r="I14" s="516"/>
      <c r="J14" s="516"/>
      <c r="K14" s="516"/>
      <c r="L14" s="517"/>
      <c r="M14" s="266"/>
      <c r="O14" s="16" t="s">
        <v>423</v>
      </c>
    </row>
    <row r="15" spans="2:15" x14ac:dyDescent="0.25">
      <c r="B15" s="265"/>
      <c r="C15" s="144"/>
      <c r="D15" s="17"/>
      <c r="E15" s="17"/>
      <c r="F15" s="17"/>
      <c r="G15" s="17"/>
      <c r="H15" s="18"/>
      <c r="I15" s="17"/>
      <c r="J15" s="17"/>
      <c r="K15" s="17"/>
      <c r="L15" s="17"/>
      <c r="M15" s="266"/>
      <c r="O15" s="16" t="s">
        <v>424</v>
      </c>
    </row>
    <row r="16" spans="2:15" x14ac:dyDescent="0.25">
      <c r="B16" s="265"/>
      <c r="C16" s="144"/>
      <c r="D16" s="17"/>
      <c r="E16" s="17"/>
      <c r="F16" s="17"/>
      <c r="G16" s="17"/>
      <c r="H16" s="18"/>
      <c r="I16" s="17"/>
      <c r="J16" s="17"/>
      <c r="K16" s="17"/>
      <c r="L16" s="17"/>
      <c r="M16" s="266"/>
      <c r="O16" s="16" t="s">
        <v>425</v>
      </c>
    </row>
    <row r="17" spans="2:13" ht="38.25" customHeight="1" x14ac:dyDescent="0.25">
      <c r="B17" s="265"/>
      <c r="C17" s="510" t="s">
        <v>438</v>
      </c>
      <c r="D17" s="524"/>
      <c r="E17" s="522" t="s">
        <v>229</v>
      </c>
      <c r="F17" s="525"/>
      <c r="G17" s="307"/>
      <c r="H17" s="310"/>
      <c r="I17" s="520" t="s">
        <v>439</v>
      </c>
      <c r="J17" s="521"/>
      <c r="K17" s="522" t="s">
        <v>229</v>
      </c>
      <c r="L17" s="523"/>
      <c r="M17" s="267"/>
    </row>
    <row r="18" spans="2:13" ht="26.45" customHeight="1" thickBot="1" x14ac:dyDescent="0.3">
      <c r="B18" s="265"/>
      <c r="C18" s="510" t="s">
        <v>442</v>
      </c>
      <c r="D18" s="511"/>
      <c r="E18" s="511"/>
      <c r="F18" s="545"/>
      <c r="G18" s="161"/>
      <c r="H18" s="310"/>
      <c r="I18" s="528" t="s">
        <v>443</v>
      </c>
      <c r="J18" s="529"/>
      <c r="K18" s="529"/>
      <c r="L18" s="530"/>
      <c r="M18" s="268"/>
    </row>
    <row r="19" spans="2:13" ht="49.5" customHeight="1" thickBot="1" x14ac:dyDescent="0.3">
      <c r="B19" s="265"/>
      <c r="C19" s="510" t="s">
        <v>440</v>
      </c>
      <c r="D19" s="511"/>
      <c r="E19" s="543"/>
      <c r="F19" s="544"/>
      <c r="G19" s="162"/>
      <c r="H19" s="311"/>
      <c r="I19" s="520" t="s">
        <v>441</v>
      </c>
      <c r="J19" s="520"/>
      <c r="K19" s="518"/>
      <c r="L19" s="519"/>
      <c r="M19" s="267"/>
    </row>
    <row r="20" spans="2:13" ht="40.5" customHeight="1" x14ac:dyDescent="0.25">
      <c r="B20" s="265"/>
      <c r="C20" s="510" t="s">
        <v>426</v>
      </c>
      <c r="D20" s="511"/>
      <c r="E20" s="526"/>
      <c r="F20" s="527"/>
      <c r="G20" s="307"/>
      <c r="H20" s="311"/>
      <c r="I20" s="511" t="s">
        <v>426</v>
      </c>
      <c r="J20" s="511"/>
      <c r="K20" s="526"/>
      <c r="L20" s="527"/>
      <c r="M20" s="267"/>
    </row>
    <row r="21" spans="2:13" x14ac:dyDescent="0.25">
      <c r="B21" s="265"/>
      <c r="C21" s="144"/>
      <c r="D21" s="17"/>
      <c r="E21" s="17"/>
      <c r="F21" s="19"/>
      <c r="G21" s="17"/>
      <c r="H21" s="310"/>
      <c r="I21" s="17"/>
      <c r="J21" s="17"/>
      <c r="K21" s="17"/>
      <c r="L21" s="17"/>
      <c r="M21" s="266"/>
    </row>
    <row r="22" spans="2:13" x14ac:dyDescent="0.25">
      <c r="B22" s="265"/>
      <c r="C22" s="144"/>
      <c r="D22" s="17"/>
      <c r="E22" s="17"/>
      <c r="F22" s="19"/>
      <c r="G22" s="17"/>
      <c r="H22" s="310"/>
      <c r="I22" s="17"/>
      <c r="J22" s="17"/>
      <c r="K22" s="17"/>
      <c r="L22" s="17"/>
      <c r="M22" s="266"/>
    </row>
    <row r="23" spans="2:13" x14ac:dyDescent="0.25">
      <c r="B23" s="265"/>
      <c r="C23" s="539" t="s">
        <v>433</v>
      </c>
      <c r="D23" s="534"/>
      <c r="E23" s="534"/>
      <c r="F23" s="540"/>
      <c r="G23" s="23"/>
      <c r="H23" s="310"/>
      <c r="I23" s="534" t="s">
        <v>434</v>
      </c>
      <c r="J23" s="534"/>
      <c r="K23" s="534"/>
      <c r="L23" s="534"/>
      <c r="M23" s="269"/>
    </row>
    <row r="24" spans="2:13" x14ac:dyDescent="0.25">
      <c r="B24" s="265"/>
      <c r="C24" s="147"/>
      <c r="D24" s="23"/>
      <c r="E24" s="23"/>
      <c r="F24" s="22"/>
      <c r="G24" s="23"/>
      <c r="H24" s="310"/>
      <c r="I24" s="23"/>
      <c r="J24" s="23"/>
      <c r="K24" s="23"/>
      <c r="L24" s="23"/>
      <c r="M24" s="269"/>
    </row>
    <row r="25" spans="2:13" x14ac:dyDescent="0.25">
      <c r="B25" s="265"/>
      <c r="C25" s="541" t="s">
        <v>459</v>
      </c>
      <c r="D25" s="535"/>
      <c r="E25" s="535"/>
      <c r="F25" s="542"/>
      <c r="G25" s="308"/>
      <c r="H25" s="310"/>
      <c r="I25" s="535" t="s">
        <v>460</v>
      </c>
      <c r="J25" s="535"/>
      <c r="K25" s="535"/>
      <c r="L25" s="535"/>
      <c r="M25" s="270"/>
    </row>
    <row r="26" spans="2:13" ht="24" x14ac:dyDescent="0.25">
      <c r="B26" s="265"/>
      <c r="C26" s="304" t="s">
        <v>427</v>
      </c>
      <c r="D26" s="305" t="s">
        <v>428</v>
      </c>
      <c r="E26" s="306" t="s">
        <v>429</v>
      </c>
      <c r="F26" s="304" t="s">
        <v>430</v>
      </c>
      <c r="G26" s="309"/>
      <c r="H26" s="312"/>
      <c r="I26" s="305" t="s">
        <v>427</v>
      </c>
      <c r="J26" s="304" t="s">
        <v>428</v>
      </c>
      <c r="K26" s="304" t="s">
        <v>429</v>
      </c>
      <c r="L26" s="304" t="s">
        <v>430</v>
      </c>
      <c r="M26" s="271"/>
    </row>
    <row r="27" spans="2:13" x14ac:dyDescent="0.25">
      <c r="B27" s="265"/>
      <c r="C27" s="24">
        <v>1</v>
      </c>
      <c r="D27" s="314"/>
      <c r="E27" s="8"/>
      <c r="F27" s="316"/>
      <c r="G27" s="288"/>
      <c r="H27" s="312"/>
      <c r="I27" s="26">
        <v>1</v>
      </c>
      <c r="J27" s="318"/>
      <c r="K27" s="8"/>
      <c r="L27" s="316"/>
      <c r="M27" s="272"/>
    </row>
    <row r="28" spans="2:13" x14ac:dyDescent="0.25">
      <c r="B28" s="265"/>
      <c r="C28" s="24">
        <v>2</v>
      </c>
      <c r="D28" s="314"/>
      <c r="E28" s="8"/>
      <c r="F28" s="316"/>
      <c r="G28" s="288"/>
      <c r="H28" s="312"/>
      <c r="I28" s="26">
        <v>2</v>
      </c>
      <c r="J28" s="318"/>
      <c r="K28" s="8"/>
      <c r="L28" s="316"/>
      <c r="M28" s="272"/>
    </row>
    <row r="29" spans="2:13" x14ac:dyDescent="0.25">
      <c r="B29" s="265"/>
      <c r="C29" s="24">
        <v>3</v>
      </c>
      <c r="D29" s="314"/>
      <c r="E29" s="8"/>
      <c r="F29" s="316"/>
      <c r="G29" s="288"/>
      <c r="H29" s="312"/>
      <c r="I29" s="26">
        <v>3</v>
      </c>
      <c r="J29" s="318"/>
      <c r="K29" s="8"/>
      <c r="L29" s="316"/>
      <c r="M29" s="272"/>
    </row>
    <row r="30" spans="2:13" x14ac:dyDescent="0.25">
      <c r="B30" s="265"/>
      <c r="C30" s="24">
        <v>4</v>
      </c>
      <c r="D30" s="314"/>
      <c r="E30" s="8"/>
      <c r="F30" s="316"/>
      <c r="G30" s="288"/>
      <c r="H30" s="312"/>
      <c r="I30" s="26">
        <v>4</v>
      </c>
      <c r="J30" s="318"/>
      <c r="K30" s="8"/>
      <c r="L30" s="316"/>
      <c r="M30" s="272"/>
    </row>
    <row r="31" spans="2:13" x14ac:dyDescent="0.25">
      <c r="B31" s="265"/>
      <c r="C31" s="24">
        <v>5</v>
      </c>
      <c r="D31" s="314"/>
      <c r="E31" s="8"/>
      <c r="F31" s="316"/>
      <c r="G31" s="288"/>
      <c r="H31" s="312"/>
      <c r="I31" s="26">
        <v>5</v>
      </c>
      <c r="J31" s="318"/>
      <c r="K31" s="8"/>
      <c r="L31" s="316"/>
      <c r="M31" s="272"/>
    </row>
    <row r="32" spans="2:13" x14ac:dyDescent="0.25">
      <c r="B32" s="265"/>
      <c r="C32" s="24">
        <v>6</v>
      </c>
      <c r="D32" s="314"/>
      <c r="E32" s="8"/>
      <c r="F32" s="316"/>
      <c r="G32" s="288"/>
      <c r="H32" s="312"/>
      <c r="I32" s="26">
        <v>6</v>
      </c>
      <c r="J32" s="318"/>
      <c r="K32" s="8"/>
      <c r="L32" s="316"/>
      <c r="M32" s="272"/>
    </row>
    <row r="33" spans="2:13" x14ac:dyDescent="0.25">
      <c r="B33" s="265"/>
      <c r="C33" s="24">
        <v>7</v>
      </c>
      <c r="D33" s="314"/>
      <c r="E33" s="8"/>
      <c r="F33" s="316"/>
      <c r="G33" s="288"/>
      <c r="H33" s="311"/>
      <c r="I33" s="24">
        <v>7</v>
      </c>
      <c r="J33" s="318"/>
      <c r="K33" s="8"/>
      <c r="L33" s="316"/>
      <c r="M33" s="272"/>
    </row>
    <row r="34" spans="2:13" x14ac:dyDescent="0.25">
      <c r="B34" s="265"/>
      <c r="C34" s="24">
        <v>8</v>
      </c>
      <c r="D34" s="314"/>
      <c r="E34" s="8"/>
      <c r="F34" s="316"/>
      <c r="G34" s="288"/>
      <c r="H34" s="311"/>
      <c r="I34" s="24">
        <v>8</v>
      </c>
      <c r="J34" s="314"/>
      <c r="K34" s="8"/>
      <c r="L34" s="316"/>
      <c r="M34" s="272"/>
    </row>
    <row r="35" spans="2:13" x14ac:dyDescent="0.25">
      <c r="B35" s="265"/>
      <c r="C35" s="24">
        <v>9</v>
      </c>
      <c r="D35" s="314"/>
      <c r="E35" s="8"/>
      <c r="F35" s="316"/>
      <c r="G35" s="288"/>
      <c r="H35" s="312"/>
      <c r="I35" s="26">
        <v>9</v>
      </c>
      <c r="J35" s="314"/>
      <c r="K35" s="8"/>
      <c r="L35" s="316"/>
      <c r="M35" s="272"/>
    </row>
    <row r="36" spans="2:13" x14ac:dyDescent="0.25">
      <c r="B36" s="265"/>
      <c r="C36" s="24">
        <v>10</v>
      </c>
      <c r="D36" s="314"/>
      <c r="E36" s="8"/>
      <c r="F36" s="316"/>
      <c r="G36" s="288"/>
      <c r="H36" s="311"/>
      <c r="I36" s="24">
        <v>10</v>
      </c>
      <c r="J36" s="314"/>
      <c r="K36" s="8"/>
      <c r="L36" s="316"/>
      <c r="M36" s="272"/>
    </row>
    <row r="37" spans="2:13" x14ac:dyDescent="0.25">
      <c r="B37" s="265"/>
      <c r="C37" s="24">
        <v>11</v>
      </c>
      <c r="D37" s="314"/>
      <c r="E37" s="8"/>
      <c r="F37" s="316"/>
      <c r="G37" s="288"/>
      <c r="H37" s="312"/>
      <c r="I37" s="26">
        <v>11</v>
      </c>
      <c r="J37" s="318"/>
      <c r="K37" s="8"/>
      <c r="L37" s="316"/>
      <c r="M37" s="272"/>
    </row>
    <row r="38" spans="2:13" x14ac:dyDescent="0.25">
      <c r="B38" s="265"/>
      <c r="C38" s="24">
        <v>12</v>
      </c>
      <c r="D38" s="314"/>
      <c r="E38" s="8"/>
      <c r="F38" s="316"/>
      <c r="G38" s="288"/>
      <c r="H38" s="312"/>
      <c r="I38" s="26">
        <v>12</v>
      </c>
      <c r="J38" s="318"/>
      <c r="K38" s="8"/>
      <c r="L38" s="316"/>
      <c r="M38" s="272"/>
    </row>
    <row r="39" spans="2:13" x14ac:dyDescent="0.25">
      <c r="B39" s="265"/>
      <c r="C39" s="24">
        <v>13</v>
      </c>
      <c r="D39" s="314"/>
      <c r="E39" s="8"/>
      <c r="F39" s="316"/>
      <c r="G39" s="288"/>
      <c r="H39" s="312"/>
      <c r="I39" s="26">
        <v>13</v>
      </c>
      <c r="J39" s="318"/>
      <c r="K39" s="8"/>
      <c r="L39" s="316"/>
      <c r="M39" s="272"/>
    </row>
    <row r="40" spans="2:13" x14ac:dyDescent="0.25">
      <c r="B40" s="265"/>
      <c r="C40" s="24">
        <v>14</v>
      </c>
      <c r="D40" s="314"/>
      <c r="E40" s="8"/>
      <c r="F40" s="316"/>
      <c r="G40" s="288"/>
      <c r="H40" s="312"/>
      <c r="I40" s="26">
        <v>14</v>
      </c>
      <c r="J40" s="318"/>
      <c r="K40" s="8"/>
      <c r="L40" s="316"/>
      <c r="M40" s="272"/>
    </row>
    <row r="41" spans="2:13" x14ac:dyDescent="0.25">
      <c r="B41" s="265"/>
      <c r="C41" s="24">
        <v>15</v>
      </c>
      <c r="D41" s="314"/>
      <c r="E41" s="8"/>
      <c r="F41" s="316"/>
      <c r="G41" s="288"/>
      <c r="H41" s="312"/>
      <c r="I41" s="26">
        <v>15</v>
      </c>
      <c r="J41" s="318"/>
      <c r="K41" s="8"/>
      <c r="L41" s="316"/>
      <c r="M41" s="272"/>
    </row>
    <row r="42" spans="2:13" x14ac:dyDescent="0.25">
      <c r="B42" s="265"/>
      <c r="C42" s="24">
        <v>16</v>
      </c>
      <c r="D42" s="314"/>
      <c r="E42" s="8"/>
      <c r="F42" s="316"/>
      <c r="G42" s="288"/>
      <c r="H42" s="312"/>
      <c r="I42" s="26">
        <v>16</v>
      </c>
      <c r="J42" s="318"/>
      <c r="K42" s="8"/>
      <c r="L42" s="316"/>
      <c r="M42" s="272"/>
    </row>
    <row r="43" spans="2:13" x14ac:dyDescent="0.25">
      <c r="B43" s="265"/>
      <c r="C43" s="24">
        <v>17</v>
      </c>
      <c r="D43" s="314"/>
      <c r="E43" s="8"/>
      <c r="F43" s="316"/>
      <c r="G43" s="288"/>
      <c r="H43" s="312"/>
      <c r="I43" s="26">
        <v>17</v>
      </c>
      <c r="J43" s="318"/>
      <c r="K43" s="8"/>
      <c r="L43" s="316"/>
      <c r="M43" s="272"/>
    </row>
    <row r="44" spans="2:13" x14ac:dyDescent="0.25">
      <c r="B44" s="265"/>
      <c r="C44" s="24">
        <v>18</v>
      </c>
      <c r="D44" s="314"/>
      <c r="E44" s="8"/>
      <c r="F44" s="316"/>
      <c r="G44" s="288"/>
      <c r="H44" s="312"/>
      <c r="I44" s="26">
        <v>18</v>
      </c>
      <c r="J44" s="318"/>
      <c r="K44" s="8"/>
      <c r="L44" s="316"/>
      <c r="M44" s="272"/>
    </row>
    <row r="45" spans="2:13" x14ac:dyDescent="0.25">
      <c r="B45" s="265"/>
      <c r="C45" s="24">
        <v>19</v>
      </c>
      <c r="D45" s="314"/>
      <c r="E45" s="8"/>
      <c r="F45" s="316"/>
      <c r="G45" s="288"/>
      <c r="H45" s="312"/>
      <c r="I45" s="26">
        <v>19</v>
      </c>
      <c r="J45" s="318"/>
      <c r="K45" s="8"/>
      <c r="L45" s="316"/>
      <c r="M45" s="272"/>
    </row>
    <row r="46" spans="2:13" x14ac:dyDescent="0.25">
      <c r="B46" s="265"/>
      <c r="C46" s="24">
        <v>20</v>
      </c>
      <c r="D46" s="314"/>
      <c r="E46" s="8"/>
      <c r="F46" s="316"/>
      <c r="G46" s="288"/>
      <c r="H46" s="312"/>
      <c r="I46" s="26">
        <v>20</v>
      </c>
      <c r="J46" s="318"/>
      <c r="K46" s="8"/>
      <c r="L46" s="316"/>
      <c r="M46" s="272"/>
    </row>
    <row r="47" spans="2:13" x14ac:dyDescent="0.25">
      <c r="B47" s="265"/>
      <c r="C47" s="24">
        <v>21</v>
      </c>
      <c r="D47" s="314"/>
      <c r="E47" s="8"/>
      <c r="F47" s="316"/>
      <c r="G47" s="288"/>
      <c r="H47" s="312"/>
      <c r="I47" s="26">
        <v>21</v>
      </c>
      <c r="J47" s="318"/>
      <c r="K47" s="8"/>
      <c r="L47" s="316"/>
      <c r="M47" s="272"/>
    </row>
    <row r="48" spans="2:13" x14ac:dyDescent="0.25">
      <c r="B48" s="265"/>
      <c r="C48" s="24">
        <v>22</v>
      </c>
      <c r="D48" s="314"/>
      <c r="E48" s="8"/>
      <c r="F48" s="316"/>
      <c r="G48" s="288"/>
      <c r="H48" s="312"/>
      <c r="I48" s="26">
        <v>22</v>
      </c>
      <c r="J48" s="318"/>
      <c r="K48" s="8"/>
      <c r="L48" s="316"/>
      <c r="M48" s="272"/>
    </row>
    <row r="49" spans="2:13" x14ac:dyDescent="0.25">
      <c r="B49" s="265"/>
      <c r="C49" s="24">
        <v>23</v>
      </c>
      <c r="D49" s="314"/>
      <c r="E49" s="8"/>
      <c r="F49" s="316"/>
      <c r="G49" s="288"/>
      <c r="H49" s="312"/>
      <c r="I49" s="26">
        <v>23</v>
      </c>
      <c r="J49" s="318"/>
      <c r="K49" s="8"/>
      <c r="L49" s="316"/>
      <c r="M49" s="272"/>
    </row>
    <row r="50" spans="2:13" x14ac:dyDescent="0.25">
      <c r="B50" s="265"/>
      <c r="C50" s="24">
        <v>24</v>
      </c>
      <c r="D50" s="315"/>
      <c r="E50" s="9"/>
      <c r="F50" s="317"/>
      <c r="G50" s="288"/>
      <c r="H50" s="312"/>
      <c r="I50" s="26">
        <v>24</v>
      </c>
      <c r="J50" s="319"/>
      <c r="K50" s="9"/>
      <c r="L50" s="317"/>
      <c r="M50" s="272"/>
    </row>
    <row r="51" spans="2:13" x14ac:dyDescent="0.25">
      <c r="B51" s="265"/>
      <c r="C51" s="24">
        <v>25</v>
      </c>
      <c r="D51" s="315"/>
      <c r="E51" s="9"/>
      <c r="F51" s="317"/>
      <c r="G51" s="288"/>
      <c r="H51" s="312"/>
      <c r="I51" s="26">
        <v>25</v>
      </c>
      <c r="J51" s="319"/>
      <c r="K51" s="9"/>
      <c r="L51" s="317"/>
      <c r="M51" s="272"/>
    </row>
    <row r="52" spans="2:13" x14ac:dyDescent="0.25">
      <c r="B52" s="265"/>
      <c r="C52" s="24">
        <v>26</v>
      </c>
      <c r="D52" s="315"/>
      <c r="E52" s="9"/>
      <c r="F52" s="317"/>
      <c r="G52" s="288"/>
      <c r="H52" s="312"/>
      <c r="I52" s="26">
        <v>26</v>
      </c>
      <c r="J52" s="319"/>
      <c r="K52" s="9"/>
      <c r="L52" s="317"/>
      <c r="M52" s="272"/>
    </row>
    <row r="53" spans="2:13" x14ac:dyDescent="0.25">
      <c r="B53" s="265"/>
      <c r="C53" s="24">
        <v>27</v>
      </c>
      <c r="D53" s="315"/>
      <c r="E53" s="9"/>
      <c r="F53" s="317"/>
      <c r="G53" s="288"/>
      <c r="H53" s="312"/>
      <c r="I53" s="26">
        <v>27</v>
      </c>
      <c r="J53" s="319"/>
      <c r="K53" s="9"/>
      <c r="L53" s="317"/>
      <c r="M53" s="272"/>
    </row>
    <row r="54" spans="2:13" x14ac:dyDescent="0.25">
      <c r="B54" s="265"/>
      <c r="C54" s="24">
        <v>28</v>
      </c>
      <c r="D54" s="315"/>
      <c r="E54" s="9"/>
      <c r="F54" s="317"/>
      <c r="G54" s="288"/>
      <c r="H54" s="312"/>
      <c r="I54" s="26">
        <v>28</v>
      </c>
      <c r="J54" s="319"/>
      <c r="K54" s="9"/>
      <c r="L54" s="317"/>
      <c r="M54" s="272"/>
    </row>
    <row r="55" spans="2:13" x14ac:dyDescent="0.25">
      <c r="B55" s="265"/>
      <c r="C55" s="24">
        <v>29</v>
      </c>
      <c r="D55" s="315"/>
      <c r="E55" s="9"/>
      <c r="F55" s="317"/>
      <c r="G55" s="288"/>
      <c r="H55" s="312"/>
      <c r="I55" s="26">
        <v>29</v>
      </c>
      <c r="J55" s="319"/>
      <c r="K55" s="9"/>
      <c r="L55" s="317"/>
      <c r="M55" s="272"/>
    </row>
    <row r="56" spans="2:13" x14ac:dyDescent="0.25">
      <c r="B56" s="265"/>
      <c r="C56" s="24">
        <v>30</v>
      </c>
      <c r="D56" s="315"/>
      <c r="E56" s="9"/>
      <c r="F56" s="317"/>
      <c r="G56" s="288"/>
      <c r="H56" s="312"/>
      <c r="I56" s="26">
        <v>30</v>
      </c>
      <c r="J56" s="319"/>
      <c r="K56" s="9"/>
      <c r="L56" s="317"/>
      <c r="M56" s="272"/>
    </row>
    <row r="57" spans="2:13" x14ac:dyDescent="0.25">
      <c r="B57" s="265"/>
      <c r="C57" s="24">
        <v>31</v>
      </c>
      <c r="D57" s="315"/>
      <c r="E57" s="9"/>
      <c r="F57" s="317"/>
      <c r="G57" s="288"/>
      <c r="H57" s="312"/>
      <c r="I57" s="26">
        <v>31</v>
      </c>
      <c r="J57" s="319"/>
      <c r="K57" s="9"/>
      <c r="L57" s="317"/>
      <c r="M57" s="272"/>
    </row>
    <row r="58" spans="2:13" x14ac:dyDescent="0.25">
      <c r="B58" s="265"/>
      <c r="C58" s="24">
        <v>32</v>
      </c>
      <c r="D58" s="315"/>
      <c r="E58" s="9"/>
      <c r="F58" s="317"/>
      <c r="G58" s="288"/>
      <c r="H58" s="312"/>
      <c r="I58" s="26">
        <v>32</v>
      </c>
      <c r="J58" s="319"/>
      <c r="K58" s="9"/>
      <c r="L58" s="317"/>
      <c r="M58" s="272"/>
    </row>
    <row r="59" spans="2:13" x14ac:dyDescent="0.25">
      <c r="B59" s="265"/>
      <c r="C59" s="24">
        <v>33</v>
      </c>
      <c r="D59" s="315"/>
      <c r="E59" s="9"/>
      <c r="F59" s="317"/>
      <c r="G59" s="288"/>
      <c r="H59" s="312"/>
      <c r="I59" s="26">
        <v>33</v>
      </c>
      <c r="J59" s="319"/>
      <c r="K59" s="9"/>
      <c r="L59" s="317"/>
      <c r="M59" s="272"/>
    </row>
    <row r="60" spans="2:13" x14ac:dyDescent="0.25">
      <c r="B60" s="265"/>
      <c r="C60" s="24">
        <v>34</v>
      </c>
      <c r="D60" s="315"/>
      <c r="E60" s="9"/>
      <c r="F60" s="317"/>
      <c r="G60" s="288"/>
      <c r="H60" s="312"/>
      <c r="I60" s="26">
        <v>34</v>
      </c>
      <c r="J60" s="319"/>
      <c r="K60" s="9"/>
      <c r="L60" s="317"/>
      <c r="M60" s="272"/>
    </row>
    <row r="61" spans="2:13" x14ac:dyDescent="0.25">
      <c r="B61" s="265"/>
      <c r="C61" s="24">
        <v>35</v>
      </c>
      <c r="D61" s="315"/>
      <c r="E61" s="9"/>
      <c r="F61" s="317"/>
      <c r="G61" s="288"/>
      <c r="H61" s="312"/>
      <c r="I61" s="26">
        <v>35</v>
      </c>
      <c r="J61" s="319"/>
      <c r="K61" s="9"/>
      <c r="L61" s="317"/>
      <c r="M61" s="272"/>
    </row>
    <row r="62" spans="2:13" x14ac:dyDescent="0.25">
      <c r="B62" s="265"/>
      <c r="C62" s="24">
        <v>36</v>
      </c>
      <c r="D62" s="315"/>
      <c r="E62" s="9"/>
      <c r="F62" s="317"/>
      <c r="G62" s="288"/>
      <c r="H62" s="312"/>
      <c r="I62" s="26">
        <v>36</v>
      </c>
      <c r="J62" s="319"/>
      <c r="K62" s="9"/>
      <c r="L62" s="317"/>
      <c r="M62" s="272"/>
    </row>
    <row r="63" spans="2:13" x14ac:dyDescent="0.25">
      <c r="B63" s="265"/>
      <c r="C63" s="24">
        <v>37</v>
      </c>
      <c r="D63" s="315"/>
      <c r="E63" s="9"/>
      <c r="F63" s="317"/>
      <c r="G63" s="288"/>
      <c r="H63" s="312"/>
      <c r="I63" s="26">
        <v>37</v>
      </c>
      <c r="J63" s="319"/>
      <c r="K63" s="9"/>
      <c r="L63" s="317"/>
      <c r="M63" s="272"/>
    </row>
    <row r="64" spans="2:13" x14ac:dyDescent="0.25">
      <c r="B64" s="265"/>
      <c r="C64" s="24">
        <v>38</v>
      </c>
      <c r="D64" s="315"/>
      <c r="E64" s="9"/>
      <c r="F64" s="317"/>
      <c r="G64" s="288"/>
      <c r="H64" s="312"/>
      <c r="I64" s="26">
        <v>38</v>
      </c>
      <c r="J64" s="319"/>
      <c r="K64" s="9"/>
      <c r="L64" s="317"/>
      <c r="M64" s="272"/>
    </row>
    <row r="65" spans="2:13" x14ac:dyDescent="0.25">
      <c r="B65" s="265"/>
      <c r="C65" s="24">
        <v>39</v>
      </c>
      <c r="D65" s="315"/>
      <c r="E65" s="9"/>
      <c r="F65" s="317"/>
      <c r="G65" s="288"/>
      <c r="H65" s="312"/>
      <c r="I65" s="26">
        <v>39</v>
      </c>
      <c r="J65" s="319"/>
      <c r="K65" s="9"/>
      <c r="L65" s="317"/>
      <c r="M65" s="272"/>
    </row>
    <row r="66" spans="2:13" x14ac:dyDescent="0.25">
      <c r="B66" s="265"/>
      <c r="C66" s="24">
        <v>40</v>
      </c>
      <c r="D66" s="315"/>
      <c r="E66" s="9"/>
      <c r="F66" s="317"/>
      <c r="G66" s="288"/>
      <c r="H66" s="312"/>
      <c r="I66" s="26">
        <v>40</v>
      </c>
      <c r="J66" s="319"/>
      <c r="K66" s="9"/>
      <c r="L66" s="317"/>
      <c r="M66" s="272"/>
    </row>
    <row r="67" spans="2:13" x14ac:dyDescent="0.25">
      <c r="B67" s="265"/>
      <c r="C67" s="24">
        <v>41</v>
      </c>
      <c r="D67" s="315"/>
      <c r="E67" s="9"/>
      <c r="F67" s="317"/>
      <c r="G67" s="288"/>
      <c r="H67" s="312"/>
      <c r="I67" s="26">
        <v>41</v>
      </c>
      <c r="J67" s="319"/>
      <c r="K67" s="9"/>
      <c r="L67" s="317"/>
      <c r="M67" s="272"/>
    </row>
    <row r="68" spans="2:13" x14ac:dyDescent="0.25">
      <c r="B68" s="265"/>
      <c r="C68" s="24">
        <v>42</v>
      </c>
      <c r="D68" s="315"/>
      <c r="E68" s="9"/>
      <c r="F68" s="317"/>
      <c r="G68" s="288"/>
      <c r="H68" s="312"/>
      <c r="I68" s="26">
        <v>42</v>
      </c>
      <c r="J68" s="319"/>
      <c r="K68" s="9"/>
      <c r="L68" s="317"/>
      <c r="M68" s="272"/>
    </row>
    <row r="69" spans="2:13" x14ac:dyDescent="0.25">
      <c r="B69" s="265"/>
      <c r="C69" s="24">
        <v>43</v>
      </c>
      <c r="D69" s="315"/>
      <c r="E69" s="9"/>
      <c r="F69" s="317"/>
      <c r="G69" s="288"/>
      <c r="H69" s="312"/>
      <c r="I69" s="26">
        <v>43</v>
      </c>
      <c r="J69" s="319"/>
      <c r="K69" s="9"/>
      <c r="L69" s="317"/>
      <c r="M69" s="272"/>
    </row>
    <row r="70" spans="2:13" x14ac:dyDescent="0.25">
      <c r="B70" s="265"/>
      <c r="C70" s="24">
        <v>44</v>
      </c>
      <c r="D70" s="315"/>
      <c r="E70" s="9"/>
      <c r="F70" s="317"/>
      <c r="G70" s="288"/>
      <c r="H70" s="312"/>
      <c r="I70" s="26">
        <v>44</v>
      </c>
      <c r="J70" s="319"/>
      <c r="K70" s="9"/>
      <c r="L70" s="317"/>
      <c r="M70" s="272"/>
    </row>
    <row r="71" spans="2:13" x14ac:dyDescent="0.25">
      <c r="B71" s="265"/>
      <c r="C71" s="24">
        <v>45</v>
      </c>
      <c r="D71" s="315"/>
      <c r="E71" s="9"/>
      <c r="F71" s="317"/>
      <c r="G71" s="288"/>
      <c r="H71" s="312"/>
      <c r="I71" s="26">
        <v>45</v>
      </c>
      <c r="J71" s="319"/>
      <c r="K71" s="9"/>
      <c r="L71" s="317"/>
      <c r="M71" s="272"/>
    </row>
    <row r="72" spans="2:13" x14ac:dyDescent="0.25">
      <c r="B72" s="265"/>
      <c r="C72" s="24">
        <v>46</v>
      </c>
      <c r="D72" s="315"/>
      <c r="E72" s="9"/>
      <c r="F72" s="317"/>
      <c r="G72" s="288"/>
      <c r="H72" s="312"/>
      <c r="I72" s="26">
        <v>46</v>
      </c>
      <c r="J72" s="319"/>
      <c r="K72" s="9"/>
      <c r="L72" s="317"/>
      <c r="M72" s="272"/>
    </row>
    <row r="73" spans="2:13" x14ac:dyDescent="0.25">
      <c r="B73" s="265"/>
      <c r="C73" s="24">
        <v>47</v>
      </c>
      <c r="D73" s="315"/>
      <c r="E73" s="9"/>
      <c r="F73" s="317"/>
      <c r="G73" s="288"/>
      <c r="H73" s="312"/>
      <c r="I73" s="26">
        <v>47</v>
      </c>
      <c r="J73" s="319"/>
      <c r="K73" s="9"/>
      <c r="L73" s="317"/>
      <c r="M73" s="272"/>
    </row>
    <row r="74" spans="2:13" x14ac:dyDescent="0.25">
      <c r="B74" s="265"/>
      <c r="C74" s="24">
        <v>48</v>
      </c>
      <c r="D74" s="315"/>
      <c r="E74" s="9"/>
      <c r="F74" s="317"/>
      <c r="G74" s="288"/>
      <c r="H74" s="312"/>
      <c r="I74" s="26">
        <v>48</v>
      </c>
      <c r="J74" s="319"/>
      <c r="K74" s="9"/>
      <c r="L74" s="317"/>
      <c r="M74" s="272"/>
    </row>
    <row r="75" spans="2:13" x14ac:dyDescent="0.25">
      <c r="B75" s="265"/>
      <c r="C75" s="24">
        <v>49</v>
      </c>
      <c r="D75" s="315"/>
      <c r="E75" s="9"/>
      <c r="F75" s="317"/>
      <c r="G75" s="288"/>
      <c r="H75" s="312"/>
      <c r="I75" s="26">
        <v>49</v>
      </c>
      <c r="J75" s="319"/>
      <c r="K75" s="9"/>
      <c r="L75" s="317"/>
      <c r="M75" s="272"/>
    </row>
    <row r="76" spans="2:13" x14ac:dyDescent="0.25">
      <c r="B76" s="265"/>
      <c r="C76" s="24">
        <v>50</v>
      </c>
      <c r="D76" s="315"/>
      <c r="E76" s="9"/>
      <c r="F76" s="317"/>
      <c r="G76" s="288"/>
      <c r="H76" s="312"/>
      <c r="I76" s="26">
        <v>50</v>
      </c>
      <c r="J76" s="319"/>
      <c r="K76" s="9"/>
      <c r="L76" s="317"/>
      <c r="M76" s="272"/>
    </row>
    <row r="77" spans="2:13" x14ac:dyDescent="0.25">
      <c r="B77" s="265"/>
      <c r="C77" s="24">
        <v>51</v>
      </c>
      <c r="D77" s="315"/>
      <c r="E77" s="9"/>
      <c r="F77" s="317"/>
      <c r="G77" s="288"/>
      <c r="H77" s="312"/>
      <c r="I77" s="26">
        <v>51</v>
      </c>
      <c r="J77" s="319"/>
      <c r="K77" s="9"/>
      <c r="L77" s="317"/>
      <c r="M77" s="272"/>
    </row>
    <row r="78" spans="2:13" x14ac:dyDescent="0.25">
      <c r="B78" s="265"/>
      <c r="C78" s="24">
        <v>52</v>
      </c>
      <c r="D78" s="315"/>
      <c r="E78" s="9"/>
      <c r="F78" s="317"/>
      <c r="G78" s="288"/>
      <c r="H78" s="312"/>
      <c r="I78" s="26">
        <v>52</v>
      </c>
      <c r="J78" s="319"/>
      <c r="K78" s="9"/>
      <c r="L78" s="317"/>
      <c r="M78" s="272"/>
    </row>
    <row r="79" spans="2:13" x14ac:dyDescent="0.25">
      <c r="B79" s="265"/>
      <c r="C79" s="24">
        <v>53</v>
      </c>
      <c r="D79" s="315"/>
      <c r="E79" s="9"/>
      <c r="F79" s="317"/>
      <c r="G79" s="288"/>
      <c r="H79" s="312"/>
      <c r="I79" s="26">
        <v>53</v>
      </c>
      <c r="J79" s="319"/>
      <c r="K79" s="9"/>
      <c r="L79" s="317"/>
      <c r="M79" s="272"/>
    </row>
    <row r="80" spans="2:13" x14ac:dyDescent="0.25">
      <c r="B80" s="265"/>
      <c r="C80" s="24">
        <v>54</v>
      </c>
      <c r="D80" s="315"/>
      <c r="E80" s="9"/>
      <c r="F80" s="317"/>
      <c r="G80" s="288"/>
      <c r="H80" s="312"/>
      <c r="I80" s="26">
        <v>54</v>
      </c>
      <c r="J80" s="319"/>
      <c r="K80" s="9"/>
      <c r="L80" s="317"/>
      <c r="M80" s="272"/>
    </row>
    <row r="81" spans="2:13" x14ac:dyDescent="0.25">
      <c r="B81" s="265"/>
      <c r="C81" s="24">
        <v>55</v>
      </c>
      <c r="D81" s="315"/>
      <c r="E81" s="9"/>
      <c r="F81" s="317"/>
      <c r="G81" s="288"/>
      <c r="H81" s="312"/>
      <c r="I81" s="26">
        <v>55</v>
      </c>
      <c r="J81" s="319"/>
      <c r="K81" s="9"/>
      <c r="L81" s="317"/>
      <c r="M81" s="272"/>
    </row>
    <row r="82" spans="2:13" x14ac:dyDescent="0.25">
      <c r="B82" s="265"/>
      <c r="C82" s="24">
        <v>56</v>
      </c>
      <c r="D82" s="315"/>
      <c r="E82" s="9"/>
      <c r="F82" s="317"/>
      <c r="G82" s="288"/>
      <c r="H82" s="312"/>
      <c r="I82" s="26">
        <v>56</v>
      </c>
      <c r="J82" s="319"/>
      <c r="K82" s="9"/>
      <c r="L82" s="317"/>
      <c r="M82" s="272"/>
    </row>
    <row r="83" spans="2:13" x14ac:dyDescent="0.25">
      <c r="B83" s="265"/>
      <c r="C83" s="24">
        <v>57</v>
      </c>
      <c r="D83" s="315"/>
      <c r="E83" s="9"/>
      <c r="F83" s="317"/>
      <c r="G83" s="288"/>
      <c r="H83" s="312"/>
      <c r="I83" s="26">
        <v>57</v>
      </c>
      <c r="J83" s="319"/>
      <c r="K83" s="9"/>
      <c r="L83" s="317"/>
      <c r="M83" s="272"/>
    </row>
    <row r="84" spans="2:13" x14ac:dyDescent="0.25">
      <c r="B84" s="265"/>
      <c r="C84" s="24">
        <v>58</v>
      </c>
      <c r="D84" s="315"/>
      <c r="E84" s="9"/>
      <c r="F84" s="317"/>
      <c r="G84" s="288"/>
      <c r="H84" s="312"/>
      <c r="I84" s="26">
        <v>58</v>
      </c>
      <c r="J84" s="319"/>
      <c r="K84" s="9"/>
      <c r="L84" s="317"/>
      <c r="M84" s="272"/>
    </row>
    <row r="85" spans="2:13" x14ac:dyDescent="0.25">
      <c r="B85" s="265"/>
      <c r="C85" s="24">
        <v>59</v>
      </c>
      <c r="D85" s="315"/>
      <c r="E85" s="9"/>
      <c r="F85" s="317"/>
      <c r="G85" s="288"/>
      <c r="H85" s="312"/>
      <c r="I85" s="26">
        <v>59</v>
      </c>
      <c r="J85" s="319"/>
      <c r="K85" s="9"/>
      <c r="L85" s="317"/>
      <c r="M85" s="272"/>
    </row>
    <row r="86" spans="2:13" x14ac:dyDescent="0.25">
      <c r="B86" s="265"/>
      <c r="C86" s="24">
        <v>60</v>
      </c>
      <c r="D86" s="314"/>
      <c r="E86" s="8"/>
      <c r="F86" s="316"/>
      <c r="G86" s="288"/>
      <c r="H86" s="312"/>
      <c r="I86" s="26">
        <v>60</v>
      </c>
      <c r="J86" s="318"/>
      <c r="K86" s="8"/>
      <c r="L86" s="316"/>
      <c r="M86" s="272"/>
    </row>
    <row r="87" spans="2:13" x14ac:dyDescent="0.25">
      <c r="B87" s="265"/>
      <c r="C87" s="148"/>
      <c r="D87" s="21"/>
      <c r="E87" s="21"/>
      <c r="F87" s="21"/>
      <c r="G87" s="17"/>
      <c r="H87" s="18"/>
      <c r="I87" s="21"/>
      <c r="J87" s="21"/>
      <c r="K87" s="21"/>
      <c r="L87" s="21"/>
      <c r="M87" s="266"/>
    </row>
    <row r="88" spans="2:13" x14ac:dyDescent="0.25">
      <c r="B88" s="265"/>
      <c r="C88" s="546" t="s">
        <v>323</v>
      </c>
      <c r="D88" s="546"/>
      <c r="E88" s="546"/>
      <c r="F88" s="546"/>
      <c r="G88" s="546"/>
      <c r="H88" s="546"/>
      <c r="I88" s="546"/>
      <c r="J88" s="546"/>
      <c r="K88" s="546"/>
      <c r="L88" s="546"/>
      <c r="M88" s="273"/>
    </row>
    <row r="89" spans="2:13" ht="66" customHeight="1" x14ac:dyDescent="0.25">
      <c r="B89" s="265"/>
      <c r="C89" s="538" t="s">
        <v>431</v>
      </c>
      <c r="D89" s="529"/>
      <c r="E89" s="529"/>
      <c r="F89" s="547"/>
      <c r="G89" s="547"/>
      <c r="H89" s="547"/>
      <c r="I89" s="547"/>
      <c r="J89" s="547"/>
      <c r="K89" s="547"/>
      <c r="L89" s="547"/>
      <c r="M89" s="266"/>
    </row>
    <row r="90" spans="2:13" ht="20.25" customHeight="1" x14ac:dyDescent="0.25">
      <c r="B90" s="265"/>
      <c r="C90" s="160"/>
      <c r="D90" s="161"/>
      <c r="E90" s="162"/>
      <c r="F90" s="162"/>
      <c r="G90" s="162"/>
      <c r="H90" s="162"/>
      <c r="I90" s="162"/>
      <c r="J90" s="162"/>
      <c r="K90" s="162"/>
      <c r="L90" s="162"/>
      <c r="M90" s="274"/>
    </row>
    <row r="91" spans="2:13" ht="15.75" customHeight="1" x14ac:dyDescent="0.25">
      <c r="B91" s="265"/>
      <c r="C91" s="536" t="s">
        <v>330</v>
      </c>
      <c r="D91" s="537"/>
      <c r="E91" s="537"/>
      <c r="F91" s="162"/>
      <c r="G91" s="162"/>
      <c r="H91" s="162"/>
      <c r="I91" s="162"/>
      <c r="J91" s="162"/>
      <c r="K91" s="162"/>
      <c r="L91" s="162"/>
      <c r="M91" s="274"/>
    </row>
    <row r="92" spans="2:13" ht="15.75" customHeight="1" x14ac:dyDescent="0.25">
      <c r="B92" s="265"/>
      <c r="C92" s="538" t="s">
        <v>332</v>
      </c>
      <c r="D92" s="529"/>
      <c r="E92" s="529"/>
      <c r="F92" s="548">
        <v>44314</v>
      </c>
      <c r="G92" s="549"/>
      <c r="H92" s="549"/>
      <c r="I92" s="549"/>
      <c r="J92" s="549"/>
      <c r="K92" s="549"/>
      <c r="L92" s="549"/>
      <c r="M92" s="274"/>
    </row>
    <row r="93" spans="2:13" ht="15.75" customHeight="1" x14ac:dyDescent="0.25">
      <c r="B93" s="265"/>
      <c r="C93" s="538" t="s">
        <v>334</v>
      </c>
      <c r="D93" s="529"/>
      <c r="E93" s="529"/>
      <c r="F93" s="549" t="s">
        <v>482</v>
      </c>
      <c r="G93" s="549"/>
      <c r="H93" s="549"/>
      <c r="I93" s="549"/>
      <c r="J93" s="549"/>
      <c r="K93" s="549"/>
      <c r="L93" s="549"/>
      <c r="M93" s="274"/>
    </row>
    <row r="94" spans="2:13" ht="15.75" customHeight="1" x14ac:dyDescent="0.25">
      <c r="B94" s="265"/>
      <c r="C94" s="538" t="s">
        <v>336</v>
      </c>
      <c r="D94" s="529"/>
      <c r="E94" s="529"/>
      <c r="F94" s="549" t="s">
        <v>483</v>
      </c>
      <c r="G94" s="549"/>
      <c r="H94" s="549"/>
      <c r="I94" s="549"/>
      <c r="J94" s="549"/>
      <c r="K94" s="549"/>
      <c r="L94" s="549"/>
      <c r="M94" s="274"/>
    </row>
    <row r="95" spans="2:13" ht="21" customHeight="1" x14ac:dyDescent="0.25">
      <c r="B95" s="265"/>
      <c r="C95" s="531" t="s">
        <v>444</v>
      </c>
      <c r="D95" s="520"/>
      <c r="E95" s="520"/>
      <c r="F95" s="162"/>
      <c r="G95" s="162"/>
      <c r="H95" s="162"/>
      <c r="I95" s="162"/>
      <c r="J95" s="162"/>
      <c r="K95" s="162"/>
      <c r="L95" s="162"/>
      <c r="M95" s="274"/>
    </row>
    <row r="96" spans="2:13" ht="15.75" thickBot="1" x14ac:dyDescent="0.3">
      <c r="B96" s="275"/>
      <c r="C96" s="532"/>
      <c r="D96" s="533"/>
      <c r="E96" s="533"/>
      <c r="F96" s="276"/>
      <c r="G96" s="277"/>
      <c r="H96" s="278"/>
      <c r="I96" s="279"/>
      <c r="J96" s="279"/>
      <c r="K96" s="279"/>
      <c r="L96" s="279"/>
      <c r="M96" s="280"/>
    </row>
    <row r="97" spans="2:13" x14ac:dyDescent="0.25">
      <c r="B97" s="143"/>
      <c r="M97" s="143"/>
    </row>
  </sheetData>
  <sheetProtection algorithmName="SHA-512" hashValue="+JQ2MJHggb5T/BbPWY5Wd6yQa64FoziPE1Xt+1jR4Lqv6knWcIYDBjbhkHRXeHp7g0y+lFowI7WvNDYrT/ZGwQ==" saltValue="rTGXq1UXAuISSW90z95qNg==" spinCount="100000" sheet="1" selectLockedCells="1"/>
  <mergeCells count="41">
    <mergeCell ref="K3:L3"/>
    <mergeCell ref="C9:D9"/>
    <mergeCell ref="C10:D10"/>
    <mergeCell ref="C11:D11"/>
    <mergeCell ref="E9:J9"/>
    <mergeCell ref="E10:J10"/>
    <mergeCell ref="E11:J11"/>
    <mergeCell ref="C6:M6"/>
    <mergeCell ref="C88:L88"/>
    <mergeCell ref="F89:L89"/>
    <mergeCell ref="F92:L92"/>
    <mergeCell ref="F93:L93"/>
    <mergeCell ref="F94:L94"/>
    <mergeCell ref="C92:E92"/>
    <mergeCell ref="C93:E93"/>
    <mergeCell ref="C94:E94"/>
    <mergeCell ref="K20:L20"/>
    <mergeCell ref="I18:L18"/>
    <mergeCell ref="I19:J19"/>
    <mergeCell ref="I20:J20"/>
    <mergeCell ref="C95:E96"/>
    <mergeCell ref="I23:L23"/>
    <mergeCell ref="I25:L25"/>
    <mergeCell ref="C91:E91"/>
    <mergeCell ref="C89:E89"/>
    <mergeCell ref="C23:F23"/>
    <mergeCell ref="C25:F25"/>
    <mergeCell ref="C19:D19"/>
    <mergeCell ref="C20:D20"/>
    <mergeCell ref="E19:F19"/>
    <mergeCell ref="C18:F18"/>
    <mergeCell ref="E20:F20"/>
    <mergeCell ref="C13:E13"/>
    <mergeCell ref="F13:L13"/>
    <mergeCell ref="C14:E14"/>
    <mergeCell ref="F14:L14"/>
    <mergeCell ref="K19:L19"/>
    <mergeCell ref="I17:J17"/>
    <mergeCell ref="K17:L17"/>
    <mergeCell ref="C17:D17"/>
    <mergeCell ref="E17:F17"/>
  </mergeCells>
  <dataValidations count="2">
    <dataValidation type="list" allowBlank="1" showInputMessage="1" showErrorMessage="1" sqref="E19 E17:F17 K17:L17 K19" xr:uid="{00000000-0002-0000-0200-000000000000}">
      <formula1>"Taip, Ne"</formula1>
    </dataValidation>
    <dataValidation type="list" allowBlank="1" showInputMessage="1" showErrorMessage="1" sqref="F13:L13" xr:uid="{00000000-0002-0000-0200-000001000000}">
      <formula1>$O$13:$O$16</formula1>
    </dataValidation>
  </dataValidations>
  <pageMargins left="0.7" right="0.7" top="0.75" bottom="0.75" header="0.3" footer="0.3"/>
  <pageSetup paperSize="9" scale="46" orientation="portrait" r:id="rId1"/>
  <headerFooter>
    <oddFooter>Puslapių &amp;P iš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</sheetPr>
  <dimension ref="B1:N137"/>
  <sheetViews>
    <sheetView showGridLines="0" topLeftCell="A94" zoomScaleNormal="100" zoomScaleSheetLayoutView="100" zoomScalePageLayoutView="60" workbookViewId="0">
      <selection activeCell="C6" sqref="C6:E6"/>
    </sheetView>
  </sheetViews>
  <sheetFormatPr defaultColWidth="9.140625" defaultRowHeight="12" x14ac:dyDescent="0.2"/>
  <cols>
    <col min="1" max="1" width="1.7109375" style="320" customWidth="1"/>
    <col min="2" max="2" width="61.7109375" style="320" customWidth="1"/>
    <col min="3" max="5" width="24.28515625" style="320" customWidth="1"/>
    <col min="6" max="6" width="1.7109375" style="320" customWidth="1"/>
    <col min="7" max="8" width="9.140625" style="320"/>
    <col min="9" max="9" width="9.140625" style="320" customWidth="1"/>
    <col min="10" max="10" width="9.140625" style="320" hidden="1" customWidth="1"/>
    <col min="11" max="11" width="28.28515625" style="320" hidden="1" customWidth="1"/>
    <col min="12" max="12" width="23.42578125" style="320" hidden="1" customWidth="1"/>
    <col min="13" max="13" width="12.7109375" style="320" hidden="1" customWidth="1"/>
    <col min="14" max="14" width="24.28515625" style="320" hidden="1" customWidth="1"/>
    <col min="15" max="16384" width="9.140625" style="320"/>
  </cols>
  <sheetData>
    <row r="1" spans="2:14" ht="9.6" customHeight="1" thickBot="1" x14ac:dyDescent="0.25"/>
    <row r="2" spans="2:14" ht="41.25" customHeight="1" x14ac:dyDescent="0.25">
      <c r="B2" s="321"/>
      <c r="C2" s="322"/>
      <c r="D2" s="561" t="s">
        <v>458</v>
      </c>
      <c r="E2" s="562"/>
      <c r="J2" s="320">
        <v>1</v>
      </c>
      <c r="K2" s="323" t="s">
        <v>447</v>
      </c>
      <c r="L2" s="324">
        <v>304217723</v>
      </c>
      <c r="M2" s="163" t="s">
        <v>1</v>
      </c>
      <c r="N2" s="325" t="s">
        <v>117</v>
      </c>
    </row>
    <row r="3" spans="2:14" ht="29.45" customHeight="1" x14ac:dyDescent="0.25">
      <c r="B3" s="326"/>
      <c r="C3" s="327"/>
      <c r="D3" s="416" t="s">
        <v>462</v>
      </c>
      <c r="E3" s="415"/>
      <c r="K3" s="323" t="s">
        <v>448</v>
      </c>
      <c r="L3" s="324">
        <v>303042623</v>
      </c>
      <c r="M3" s="163" t="s">
        <v>1</v>
      </c>
      <c r="N3" s="325" t="s">
        <v>117</v>
      </c>
    </row>
    <row r="4" spans="2:14" ht="14.25" customHeight="1" x14ac:dyDescent="0.25">
      <c r="B4" s="576" t="s">
        <v>449</v>
      </c>
      <c r="C4" s="577"/>
      <c r="D4" s="577"/>
      <c r="E4" s="578"/>
      <c r="K4" s="323" t="s">
        <v>450</v>
      </c>
      <c r="L4" s="324">
        <v>304923194</v>
      </c>
      <c r="M4" s="163" t="s">
        <v>1</v>
      </c>
      <c r="N4" s="325" t="s">
        <v>162</v>
      </c>
    </row>
    <row r="5" spans="2:14" ht="14.25" customHeight="1" x14ac:dyDescent="0.25">
      <c r="B5" s="328"/>
      <c r="C5" s="329"/>
      <c r="D5" s="329"/>
      <c r="E5" s="330"/>
      <c r="K5" s="323"/>
      <c r="L5" s="324"/>
      <c r="M5" s="331"/>
      <c r="N5" s="325"/>
    </row>
    <row r="6" spans="2:14" ht="18.75" x14ac:dyDescent="0.3">
      <c r="B6" s="332" t="s">
        <v>8</v>
      </c>
      <c r="C6" s="479"/>
      <c r="D6" s="479"/>
      <c r="E6" s="480"/>
      <c r="M6" s="333"/>
    </row>
    <row r="7" spans="2:14" x14ac:dyDescent="0.2">
      <c r="B7" s="334" t="s">
        <v>11</v>
      </c>
      <c r="C7" s="579" t="str">
        <f>IFERROR(VLOOKUP(C6,K2:M4,3,FALSE),"")</f>
        <v/>
      </c>
      <c r="D7" s="579"/>
      <c r="E7" s="580"/>
      <c r="M7" s="333"/>
      <c r="N7" s="333"/>
    </row>
    <row r="8" spans="2:14" x14ac:dyDescent="0.2">
      <c r="B8" s="176" t="s">
        <v>15</v>
      </c>
      <c r="C8" s="579" t="str">
        <f>IFERROR(VLOOKUP(C6,K2:L4,2,FALSE),"")</f>
        <v/>
      </c>
      <c r="D8" s="579"/>
      <c r="E8" s="580"/>
      <c r="N8" s="333"/>
    </row>
    <row r="9" spans="2:14" ht="12" customHeight="1" x14ac:dyDescent="0.2">
      <c r="B9" s="176" t="s">
        <v>18</v>
      </c>
      <c r="C9" s="335"/>
      <c r="D9" s="335"/>
      <c r="E9" s="336"/>
      <c r="K9" s="333"/>
      <c r="L9" s="333"/>
    </row>
    <row r="10" spans="2:14" ht="12" customHeight="1" x14ac:dyDescent="0.2">
      <c r="B10" s="176" t="s">
        <v>27</v>
      </c>
      <c r="C10" s="469"/>
      <c r="D10" s="469"/>
      <c r="E10" s="470"/>
    </row>
    <row r="11" spans="2:14" ht="12" customHeight="1" x14ac:dyDescent="0.2">
      <c r="B11" s="176" t="s">
        <v>31</v>
      </c>
      <c r="C11" s="471"/>
      <c r="D11" s="471"/>
      <c r="E11" s="472"/>
      <c r="K11" s="333"/>
      <c r="L11" s="333"/>
    </row>
    <row r="12" spans="2:14" ht="12" customHeight="1" x14ac:dyDescent="0.2">
      <c r="B12" s="176"/>
      <c r="C12" s="337"/>
      <c r="D12" s="337"/>
      <c r="E12" s="338"/>
      <c r="K12" s="333"/>
      <c r="L12" s="333"/>
    </row>
    <row r="13" spans="2:14" ht="12" customHeight="1" x14ac:dyDescent="0.2">
      <c r="B13" s="176"/>
      <c r="C13" s="581" t="s">
        <v>38</v>
      </c>
      <c r="D13" s="582"/>
      <c r="E13" s="583"/>
    </row>
    <row r="14" spans="2:14" ht="12" customHeight="1" x14ac:dyDescent="0.2">
      <c r="B14" s="176" t="s">
        <v>42</v>
      </c>
      <c r="C14" s="584" t="s">
        <v>404</v>
      </c>
      <c r="D14" s="584"/>
      <c r="E14" s="339" t="s">
        <v>44</v>
      </c>
    </row>
    <row r="15" spans="2:14" ht="12" customHeight="1" x14ac:dyDescent="0.2">
      <c r="B15" s="340" t="s">
        <v>48</v>
      </c>
      <c r="C15" s="439"/>
      <c r="D15" s="569"/>
      <c r="E15" s="180"/>
      <c r="M15" s="333"/>
    </row>
    <row r="16" spans="2:14" ht="12" customHeight="1" x14ac:dyDescent="0.2">
      <c r="B16" s="340" t="s">
        <v>52</v>
      </c>
      <c r="C16" s="439"/>
      <c r="D16" s="569"/>
      <c r="E16" s="180"/>
      <c r="N16" s="333"/>
    </row>
    <row r="17" spans="2:14" ht="12" customHeight="1" x14ac:dyDescent="0.2">
      <c r="B17" s="340" t="s">
        <v>56</v>
      </c>
      <c r="C17" s="439"/>
      <c r="D17" s="569"/>
      <c r="E17" s="180"/>
      <c r="M17" s="333"/>
    </row>
    <row r="18" spans="2:14" ht="12" customHeight="1" x14ac:dyDescent="0.2">
      <c r="B18" s="340" t="s">
        <v>59</v>
      </c>
      <c r="C18" s="439"/>
      <c r="D18" s="569"/>
      <c r="E18" s="180"/>
      <c r="M18" s="333"/>
      <c r="N18" s="333"/>
    </row>
    <row r="19" spans="2:14" ht="12" customHeight="1" x14ac:dyDescent="0.2">
      <c r="B19" s="340" t="s">
        <v>62</v>
      </c>
      <c r="C19" s="439"/>
      <c r="D19" s="569"/>
      <c r="E19" s="180"/>
      <c r="M19" s="333"/>
      <c r="N19" s="333"/>
    </row>
    <row r="20" spans="2:14" ht="12" customHeight="1" x14ac:dyDescent="0.2">
      <c r="B20" s="340" t="s">
        <v>76</v>
      </c>
      <c r="C20" s="570" t="s">
        <v>77</v>
      </c>
      <c r="D20" s="571"/>
      <c r="E20" s="341">
        <f>100%-SUM(E15:E19)</f>
        <v>1</v>
      </c>
      <c r="M20" s="333"/>
      <c r="N20" s="333"/>
    </row>
    <row r="21" spans="2:14" ht="13.5" customHeight="1" x14ac:dyDescent="0.2">
      <c r="B21" s="340"/>
      <c r="C21" s="342"/>
      <c r="D21" s="342"/>
      <c r="E21" s="186"/>
      <c r="M21" s="333"/>
      <c r="N21" s="333"/>
    </row>
    <row r="22" spans="2:14" x14ac:dyDescent="0.2">
      <c r="B22" s="176" t="s">
        <v>451</v>
      </c>
      <c r="C22" s="572" t="str">
        <f>IFERROR(VLOOKUP(C6,K2:N4,4,FALSE),"")</f>
        <v/>
      </c>
      <c r="D22" s="572"/>
      <c r="E22" s="573"/>
      <c r="N22" s="333"/>
    </row>
    <row r="23" spans="2:14" ht="12.75" customHeight="1" x14ac:dyDescent="0.2">
      <c r="B23" s="176"/>
      <c r="C23" s="342"/>
      <c r="D23" s="342"/>
      <c r="E23" s="186"/>
      <c r="M23" s="333"/>
    </row>
    <row r="24" spans="2:14" ht="26.25" customHeight="1" x14ac:dyDescent="0.2">
      <c r="B24" s="176"/>
      <c r="C24" s="565" t="s">
        <v>90</v>
      </c>
      <c r="D24" s="565"/>
      <c r="E24" s="566"/>
      <c r="N24" s="333"/>
    </row>
    <row r="25" spans="2:14" x14ac:dyDescent="0.2">
      <c r="B25" s="343"/>
      <c r="C25" s="574"/>
      <c r="D25" s="574"/>
      <c r="E25" s="575"/>
      <c r="M25" s="333"/>
      <c r="N25" s="333"/>
    </row>
    <row r="26" spans="2:14" x14ac:dyDescent="0.2">
      <c r="B26" s="343"/>
      <c r="C26" s="563" t="s">
        <v>96</v>
      </c>
      <c r="D26" s="563"/>
      <c r="E26" s="564"/>
      <c r="M26" s="333"/>
      <c r="N26" s="333"/>
    </row>
    <row r="27" spans="2:14" ht="27" customHeight="1" thickBot="1" x14ac:dyDescent="0.25">
      <c r="B27" s="344" t="s">
        <v>98</v>
      </c>
      <c r="C27" s="345" t="s">
        <v>99</v>
      </c>
      <c r="D27" s="345"/>
      <c r="E27" s="346" t="s">
        <v>100</v>
      </c>
      <c r="M27" s="333"/>
      <c r="N27" s="333"/>
    </row>
    <row r="28" spans="2:14" x14ac:dyDescent="0.2">
      <c r="B28" s="347" t="s">
        <v>102</v>
      </c>
      <c r="C28" s="1"/>
      <c r="D28" s="151"/>
      <c r="E28" s="348"/>
      <c r="M28" s="333"/>
      <c r="N28" s="333"/>
    </row>
    <row r="29" spans="2:14" x14ac:dyDescent="0.2">
      <c r="B29" s="347" t="s">
        <v>104</v>
      </c>
      <c r="C29" s="2"/>
      <c r="D29" s="151"/>
      <c r="E29" s="349"/>
      <c r="M29" s="333"/>
      <c r="N29" s="333"/>
    </row>
    <row r="30" spans="2:14" x14ac:dyDescent="0.2">
      <c r="B30" s="350" t="s">
        <v>106</v>
      </c>
      <c r="C30" s="351">
        <f>+C28-C29</f>
        <v>0</v>
      </c>
      <c r="D30" s="151"/>
      <c r="E30" s="352">
        <f>+E28-E29</f>
        <v>0</v>
      </c>
      <c r="M30" s="333"/>
      <c r="N30" s="333"/>
    </row>
    <row r="31" spans="2:14" x14ac:dyDescent="0.2">
      <c r="B31" s="347" t="s">
        <v>108</v>
      </c>
      <c r="C31" s="6"/>
      <c r="D31" s="151"/>
      <c r="E31" s="353"/>
      <c r="M31" s="333"/>
      <c r="N31" s="333"/>
    </row>
    <row r="32" spans="2:14" x14ac:dyDescent="0.2">
      <c r="B32" s="347" t="s">
        <v>110</v>
      </c>
      <c r="C32" s="3"/>
      <c r="D32" s="151"/>
      <c r="E32" s="354"/>
      <c r="M32" s="333"/>
      <c r="N32" s="333"/>
    </row>
    <row r="33" spans="2:14" x14ac:dyDescent="0.2">
      <c r="B33" s="350" t="s">
        <v>112</v>
      </c>
      <c r="C33" s="351">
        <f>+C30-C31-C32</f>
        <v>0</v>
      </c>
      <c r="D33" s="151"/>
      <c r="E33" s="352">
        <f>+E30-E31-E32</f>
        <v>0</v>
      </c>
      <c r="M33" s="333"/>
      <c r="N33" s="333"/>
    </row>
    <row r="34" spans="2:14" x14ac:dyDescent="0.2">
      <c r="B34" s="347" t="s">
        <v>116</v>
      </c>
      <c r="C34" s="3"/>
      <c r="D34" s="151"/>
      <c r="E34" s="354"/>
      <c r="M34" s="333"/>
      <c r="N34" s="333"/>
    </row>
    <row r="35" spans="2:14" x14ac:dyDescent="0.2">
      <c r="B35" s="347" t="s">
        <v>118</v>
      </c>
      <c r="C35" s="355">
        <f>C36-C37</f>
        <v>0</v>
      </c>
      <c r="D35" s="151"/>
      <c r="E35" s="356">
        <f>E36-E37</f>
        <v>0</v>
      </c>
      <c r="N35" s="333"/>
    </row>
    <row r="36" spans="2:14" ht="12" customHeight="1" x14ac:dyDescent="0.2">
      <c r="B36" s="357" t="s">
        <v>120</v>
      </c>
      <c r="C36" s="1"/>
      <c r="D36" s="151"/>
      <c r="E36" s="348"/>
      <c r="M36" s="333"/>
    </row>
    <row r="37" spans="2:14" s="358" customFormat="1" ht="12" customHeight="1" x14ac:dyDescent="0.2">
      <c r="B37" s="357" t="s">
        <v>122</v>
      </c>
      <c r="C37" s="2"/>
      <c r="D37" s="151"/>
      <c r="E37" s="349"/>
      <c r="K37" s="320"/>
      <c r="L37" s="320"/>
      <c r="M37" s="333"/>
      <c r="N37" s="333"/>
    </row>
    <row r="38" spans="2:14" ht="12" customHeight="1" x14ac:dyDescent="0.2">
      <c r="B38" s="350" t="s">
        <v>124</v>
      </c>
      <c r="C38" s="351">
        <f>+C33+C34+C35</f>
        <v>0</v>
      </c>
      <c r="D38" s="151"/>
      <c r="E38" s="352">
        <f>+E33+E34+E35</f>
        <v>0</v>
      </c>
      <c r="M38" s="333"/>
      <c r="N38" s="333"/>
    </row>
    <row r="39" spans="2:14" x14ac:dyDescent="0.2">
      <c r="B39" s="347" t="s">
        <v>126</v>
      </c>
      <c r="C39" s="3"/>
      <c r="D39" s="151"/>
      <c r="E39" s="354"/>
      <c r="N39" s="333"/>
    </row>
    <row r="40" spans="2:14" x14ac:dyDescent="0.2">
      <c r="B40" s="350" t="s">
        <v>128</v>
      </c>
      <c r="C40" s="351">
        <f>C38-C39</f>
        <v>0</v>
      </c>
      <c r="D40" s="151"/>
      <c r="E40" s="352">
        <f>E38-E39</f>
        <v>0</v>
      </c>
    </row>
    <row r="41" spans="2:14" x14ac:dyDescent="0.2">
      <c r="B41" s="343"/>
      <c r="C41" s="151"/>
      <c r="D41" s="151"/>
      <c r="E41" s="359"/>
    </row>
    <row r="42" spans="2:14" s="333" customFormat="1" ht="31.5" customHeight="1" x14ac:dyDescent="0.2">
      <c r="B42" s="343"/>
      <c r="C42" s="565" t="s">
        <v>452</v>
      </c>
      <c r="D42" s="565"/>
      <c r="E42" s="566"/>
      <c r="K42" s="320"/>
      <c r="L42" s="320"/>
      <c r="M42" s="320"/>
      <c r="N42" s="320"/>
    </row>
    <row r="43" spans="2:14" s="333" customFormat="1" ht="27" customHeight="1" thickBot="1" x14ac:dyDescent="0.25">
      <c r="B43" s="344" t="s">
        <v>132</v>
      </c>
      <c r="C43" s="360" t="s">
        <v>133</v>
      </c>
      <c r="D43" s="345"/>
      <c r="E43" s="361" t="s">
        <v>134</v>
      </c>
      <c r="K43" s="320"/>
      <c r="L43" s="320"/>
      <c r="M43" s="320"/>
      <c r="N43" s="320"/>
    </row>
    <row r="44" spans="2:14" x14ac:dyDescent="0.2">
      <c r="B44" s="362" t="s">
        <v>136</v>
      </c>
      <c r="C44" s="1"/>
      <c r="D44" s="151"/>
      <c r="E44" s="348"/>
    </row>
    <row r="45" spans="2:14" s="333" customFormat="1" x14ac:dyDescent="0.2">
      <c r="B45" s="362" t="s">
        <v>138</v>
      </c>
      <c r="C45" s="4"/>
      <c r="D45" s="151"/>
      <c r="E45" s="221"/>
      <c r="K45" s="320"/>
      <c r="L45" s="320"/>
      <c r="N45" s="320"/>
    </row>
    <row r="46" spans="2:14" x14ac:dyDescent="0.2">
      <c r="B46" s="362" t="s">
        <v>140</v>
      </c>
      <c r="C46" s="4"/>
      <c r="D46" s="151"/>
      <c r="E46" s="221"/>
      <c r="M46" s="333"/>
      <c r="N46" s="333"/>
    </row>
    <row r="47" spans="2:14" x14ac:dyDescent="0.2">
      <c r="B47" s="362" t="s">
        <v>142</v>
      </c>
      <c r="C47" s="4"/>
      <c r="D47" s="151"/>
      <c r="E47" s="221"/>
      <c r="M47" s="333"/>
      <c r="N47" s="333"/>
    </row>
    <row r="48" spans="2:14" x14ac:dyDescent="0.2">
      <c r="B48" s="363" t="s">
        <v>144</v>
      </c>
      <c r="C48" s="364">
        <f>SUM(C44:C47)</f>
        <v>0</v>
      </c>
      <c r="D48" s="151"/>
      <c r="E48" s="365">
        <f>SUM(E44:E47)</f>
        <v>0</v>
      </c>
      <c r="M48" s="333"/>
      <c r="N48" s="333"/>
    </row>
    <row r="49" spans="2:14" x14ac:dyDescent="0.2">
      <c r="B49" s="343"/>
      <c r="C49" s="366"/>
      <c r="D49" s="151"/>
      <c r="E49" s="367"/>
      <c r="M49" s="333"/>
      <c r="N49" s="333"/>
    </row>
    <row r="50" spans="2:14" s="333" customFormat="1" x14ac:dyDescent="0.2">
      <c r="B50" s="368" t="s">
        <v>147</v>
      </c>
      <c r="C50" s="1"/>
      <c r="D50" s="151"/>
      <c r="E50" s="348"/>
      <c r="K50" s="320"/>
      <c r="L50" s="320"/>
    </row>
    <row r="51" spans="2:14" x14ac:dyDescent="0.2">
      <c r="B51" s="369" t="s">
        <v>453</v>
      </c>
      <c r="C51" s="4"/>
      <c r="D51" s="151"/>
      <c r="E51" s="221"/>
      <c r="M51" s="333"/>
      <c r="N51" s="333"/>
    </row>
    <row r="52" spans="2:14" s="333" customFormat="1" x14ac:dyDescent="0.2">
      <c r="B52" s="370" t="s">
        <v>454</v>
      </c>
      <c r="C52" s="4"/>
      <c r="D52" s="151"/>
      <c r="E52" s="221"/>
      <c r="K52" s="320"/>
      <c r="L52" s="320"/>
    </row>
    <row r="53" spans="2:14" s="333" customFormat="1" ht="15.75" customHeight="1" x14ac:dyDescent="0.2">
      <c r="B53" s="370" t="s">
        <v>153</v>
      </c>
      <c r="C53" s="2"/>
      <c r="D53" s="151"/>
      <c r="E53" s="349"/>
      <c r="K53" s="320"/>
      <c r="L53" s="320"/>
    </row>
    <row r="54" spans="2:14" ht="14.25" customHeight="1" x14ac:dyDescent="0.2">
      <c r="B54" s="363" t="s">
        <v>155</v>
      </c>
      <c r="C54" s="364">
        <f>SUM(C50:C53)</f>
        <v>0</v>
      </c>
      <c r="D54" s="151"/>
      <c r="E54" s="365">
        <f>SUM(E50:E53)</f>
        <v>0</v>
      </c>
      <c r="N54" s="333"/>
    </row>
    <row r="55" spans="2:14" ht="12.75" customHeight="1" x14ac:dyDescent="0.2">
      <c r="B55" s="363"/>
      <c r="C55" s="364"/>
      <c r="D55" s="151"/>
      <c r="E55" s="365"/>
    </row>
    <row r="56" spans="2:14" x14ac:dyDescent="0.2">
      <c r="B56" s="363" t="s">
        <v>158</v>
      </c>
      <c r="C56" s="4"/>
      <c r="D56" s="151"/>
      <c r="E56" s="208"/>
    </row>
    <row r="57" spans="2:14" x14ac:dyDescent="0.2">
      <c r="B57" s="363"/>
      <c r="C57" s="364"/>
      <c r="D57" s="151"/>
      <c r="E57" s="365"/>
    </row>
    <row r="58" spans="2:14" x14ac:dyDescent="0.2">
      <c r="B58" s="363" t="s">
        <v>161</v>
      </c>
      <c r="C58" s="4"/>
      <c r="D58" s="151"/>
      <c r="E58" s="208"/>
    </row>
    <row r="59" spans="2:14" x14ac:dyDescent="0.2">
      <c r="B59" s="343"/>
      <c r="C59" s="366"/>
      <c r="D59" s="151"/>
      <c r="E59" s="367"/>
    </row>
    <row r="60" spans="2:14" x14ac:dyDescent="0.2">
      <c r="B60" s="371" t="s">
        <v>164</v>
      </c>
      <c r="C60" s="364">
        <f>SUM(C48,C54,C56,C58)</f>
        <v>0</v>
      </c>
      <c r="D60" s="151"/>
      <c r="E60" s="365">
        <f>SUM(E48,E54,E56,E58)</f>
        <v>0</v>
      </c>
    </row>
    <row r="61" spans="2:14" s="333" customFormat="1" x14ac:dyDescent="0.2">
      <c r="B61" s="372"/>
      <c r="C61" s="366"/>
      <c r="D61" s="151"/>
      <c r="E61" s="367"/>
      <c r="K61" s="320"/>
      <c r="L61" s="320"/>
      <c r="M61" s="320"/>
      <c r="N61" s="320"/>
    </row>
    <row r="62" spans="2:14" ht="12" customHeight="1" x14ac:dyDescent="0.2">
      <c r="B62" s="220" t="s">
        <v>455</v>
      </c>
      <c r="C62" s="4"/>
      <c r="D62" s="151"/>
      <c r="E62" s="221"/>
    </row>
    <row r="63" spans="2:14" s="333" customFormat="1" ht="10.5" customHeight="1" x14ac:dyDescent="0.2">
      <c r="B63" s="220" t="s">
        <v>177</v>
      </c>
      <c r="C63" s="4"/>
      <c r="D63" s="151"/>
      <c r="E63" s="221"/>
      <c r="K63" s="320"/>
      <c r="L63" s="320"/>
      <c r="M63" s="320"/>
      <c r="N63" s="320"/>
    </row>
    <row r="64" spans="2:14" s="333" customFormat="1" ht="10.5" customHeight="1" x14ac:dyDescent="0.2">
      <c r="B64" s="220" t="s">
        <v>179</v>
      </c>
      <c r="C64" s="4"/>
      <c r="D64" s="151"/>
      <c r="E64" s="221"/>
      <c r="K64" s="320"/>
      <c r="L64" s="320"/>
      <c r="M64" s="320"/>
      <c r="N64" s="320"/>
    </row>
    <row r="65" spans="2:14" s="333" customFormat="1" ht="10.5" customHeight="1" x14ac:dyDescent="0.2">
      <c r="B65" s="373" t="s">
        <v>181</v>
      </c>
      <c r="C65" s="4"/>
      <c r="D65" s="151"/>
      <c r="E65" s="221"/>
      <c r="K65" s="320"/>
      <c r="L65" s="320"/>
      <c r="M65" s="320"/>
      <c r="N65" s="320"/>
    </row>
    <row r="66" spans="2:14" s="333" customFormat="1" ht="10.5" customHeight="1" x14ac:dyDescent="0.2">
      <c r="B66" s="220" t="s">
        <v>183</v>
      </c>
      <c r="C66" s="4"/>
      <c r="D66" s="151"/>
      <c r="E66" s="221"/>
      <c r="K66" s="320"/>
      <c r="L66" s="320"/>
      <c r="M66" s="320"/>
      <c r="N66" s="320"/>
    </row>
    <row r="67" spans="2:14" s="333" customFormat="1" ht="10.5" customHeight="1" x14ac:dyDescent="0.2">
      <c r="B67" s="350" t="s">
        <v>185</v>
      </c>
      <c r="C67" s="364">
        <f>SUM(C62,C63:C64,C66:C66)</f>
        <v>0</v>
      </c>
      <c r="D67" s="151"/>
      <c r="E67" s="365">
        <f>SUM(E62,E63:E64,E66:E66)</f>
        <v>0</v>
      </c>
      <c r="K67" s="320"/>
      <c r="L67" s="320"/>
      <c r="M67" s="320"/>
      <c r="N67" s="320"/>
    </row>
    <row r="68" spans="2:14" ht="12.75" customHeight="1" x14ac:dyDescent="0.2">
      <c r="B68" s="347"/>
      <c r="C68" s="366"/>
      <c r="D68" s="151"/>
      <c r="E68" s="367"/>
    </row>
    <row r="69" spans="2:14" s="333" customFormat="1" x14ac:dyDescent="0.2">
      <c r="B69" s="350" t="s">
        <v>188</v>
      </c>
      <c r="C69" s="4"/>
      <c r="D69" s="151"/>
      <c r="E69" s="221"/>
      <c r="K69" s="320"/>
      <c r="L69" s="320"/>
      <c r="M69" s="320"/>
      <c r="N69" s="320"/>
    </row>
    <row r="70" spans="2:14" x14ac:dyDescent="0.2">
      <c r="B70" s="350"/>
      <c r="C70" s="366"/>
      <c r="D70" s="151"/>
      <c r="E70" s="367"/>
    </row>
    <row r="71" spans="2:14" s="333" customFormat="1" ht="12.75" customHeight="1" x14ac:dyDescent="0.2">
      <c r="B71" s="350" t="s">
        <v>191</v>
      </c>
      <c r="C71" s="5"/>
      <c r="D71" s="151"/>
      <c r="E71" s="199"/>
      <c r="K71" s="320"/>
      <c r="L71" s="320"/>
      <c r="M71" s="320"/>
      <c r="N71" s="320"/>
    </row>
    <row r="72" spans="2:14" s="333" customFormat="1" x14ac:dyDescent="0.2">
      <c r="B72" s="347"/>
      <c r="C72" s="366"/>
      <c r="D72" s="151"/>
      <c r="E72" s="367"/>
      <c r="K72" s="320"/>
      <c r="L72" s="320"/>
      <c r="M72" s="320"/>
      <c r="N72" s="320"/>
    </row>
    <row r="73" spans="2:14" s="333" customFormat="1" x14ac:dyDescent="0.2">
      <c r="B73" s="357" t="s">
        <v>194</v>
      </c>
      <c r="C73" s="4"/>
      <c r="D73" s="151"/>
      <c r="E73" s="221"/>
      <c r="K73" s="320"/>
      <c r="L73" s="320"/>
      <c r="M73" s="320"/>
      <c r="N73" s="320"/>
    </row>
    <row r="74" spans="2:14" s="333" customFormat="1" x14ac:dyDescent="0.2">
      <c r="B74" s="374" t="s">
        <v>196</v>
      </c>
      <c r="C74" s="4"/>
      <c r="D74" s="151"/>
      <c r="E74" s="208"/>
      <c r="K74" s="320"/>
      <c r="L74" s="320"/>
      <c r="M74" s="320"/>
      <c r="N74" s="320"/>
    </row>
    <row r="75" spans="2:14" s="333" customFormat="1" x14ac:dyDescent="0.2">
      <c r="B75" s="357" t="s">
        <v>198</v>
      </c>
      <c r="C75" s="4"/>
      <c r="D75" s="151"/>
      <c r="E75" s="221"/>
      <c r="K75" s="320"/>
      <c r="L75" s="320"/>
      <c r="M75" s="320"/>
      <c r="N75" s="320"/>
    </row>
    <row r="76" spans="2:14" s="333" customFormat="1" x14ac:dyDescent="0.2">
      <c r="B76" s="374" t="s">
        <v>200</v>
      </c>
      <c r="C76" s="4"/>
      <c r="D76" s="151"/>
      <c r="E76" s="208"/>
      <c r="K76" s="320"/>
      <c r="L76" s="320"/>
      <c r="M76" s="320"/>
      <c r="N76" s="320"/>
    </row>
    <row r="77" spans="2:14" s="333" customFormat="1" x14ac:dyDescent="0.2">
      <c r="B77" s="374" t="s">
        <v>202</v>
      </c>
      <c r="C77" s="4"/>
      <c r="D77" s="151"/>
      <c r="E77" s="208"/>
      <c r="K77" s="320"/>
      <c r="L77" s="320"/>
      <c r="M77" s="320"/>
      <c r="N77" s="320"/>
    </row>
    <row r="78" spans="2:14" s="333" customFormat="1" x14ac:dyDescent="0.2">
      <c r="B78" s="350" t="s">
        <v>204</v>
      </c>
      <c r="C78" s="364">
        <f>SUM(C73,C75)</f>
        <v>0</v>
      </c>
      <c r="D78" s="151"/>
      <c r="E78" s="365">
        <f>SUM(E73,E75)</f>
        <v>0</v>
      </c>
      <c r="K78" s="320"/>
      <c r="L78" s="320"/>
      <c r="M78" s="320"/>
      <c r="N78" s="320"/>
    </row>
    <row r="79" spans="2:14" s="333" customFormat="1" ht="11.25" customHeight="1" x14ac:dyDescent="0.2">
      <c r="B79" s="350"/>
      <c r="C79" s="364"/>
      <c r="D79" s="151"/>
      <c r="E79" s="365"/>
      <c r="G79" s="320"/>
      <c r="K79" s="320"/>
      <c r="L79" s="320"/>
      <c r="M79" s="320"/>
      <c r="N79" s="320"/>
    </row>
    <row r="80" spans="2:14" s="333" customFormat="1" ht="12" customHeight="1" x14ac:dyDescent="0.2">
      <c r="B80" s="350" t="s">
        <v>207</v>
      </c>
      <c r="C80" s="4"/>
      <c r="D80" s="151"/>
      <c r="E80" s="208"/>
      <c r="K80" s="320"/>
      <c r="L80" s="320"/>
      <c r="M80" s="320"/>
      <c r="N80" s="320"/>
    </row>
    <row r="81" spans="2:14" s="333" customFormat="1" x14ac:dyDescent="0.2">
      <c r="B81" s="350"/>
      <c r="C81" s="364"/>
      <c r="D81" s="151"/>
      <c r="E81" s="365"/>
      <c r="K81" s="320"/>
      <c r="L81" s="320"/>
      <c r="M81" s="320"/>
      <c r="N81" s="320"/>
    </row>
    <row r="82" spans="2:14" ht="12" customHeight="1" x14ac:dyDescent="0.2">
      <c r="B82" s="375" t="s">
        <v>210</v>
      </c>
      <c r="C82" s="4"/>
      <c r="D82" s="151"/>
      <c r="E82" s="208"/>
    </row>
    <row r="83" spans="2:14" s="333" customFormat="1" ht="15.75" customHeight="1" x14ac:dyDescent="0.2">
      <c r="B83" s="343"/>
      <c r="C83" s="366"/>
      <c r="D83" s="151"/>
      <c r="E83" s="367"/>
      <c r="K83" s="320"/>
      <c r="L83" s="320"/>
      <c r="M83" s="320"/>
      <c r="N83" s="320"/>
    </row>
    <row r="84" spans="2:14" s="333" customFormat="1" x14ac:dyDescent="0.2">
      <c r="B84" s="350" t="s">
        <v>213</v>
      </c>
      <c r="C84" s="364">
        <f>SUM(C67,C69,C71,C78,C80,C82)</f>
        <v>0</v>
      </c>
      <c r="D84" s="151"/>
      <c r="E84" s="365">
        <f>SUM(E67,E69,E71,E78,E80,E82)</f>
        <v>0</v>
      </c>
      <c r="K84" s="320"/>
      <c r="L84" s="320"/>
      <c r="M84" s="320"/>
      <c r="N84" s="320"/>
    </row>
    <row r="85" spans="2:14" s="333" customFormat="1" x14ac:dyDescent="0.2">
      <c r="B85" s="350"/>
      <c r="C85" s="376"/>
      <c r="D85" s="151"/>
      <c r="E85" s="377"/>
      <c r="K85" s="320"/>
      <c r="L85" s="320"/>
      <c r="M85" s="320"/>
      <c r="N85" s="320"/>
    </row>
    <row r="86" spans="2:14" ht="14.25" customHeight="1" x14ac:dyDescent="0.2">
      <c r="B86" s="378" t="s">
        <v>216</v>
      </c>
      <c r="C86" s="379" t="str">
        <f>IF(ROUND((C60-C84)/2,1)=0,"Balansas",C60-C84)</f>
        <v>Balansas</v>
      </c>
      <c r="D86" s="151"/>
      <c r="E86" s="380" t="str">
        <f>IF(ROUND((E60-E84)/2,1)=0,"Balansas",E60-E84)</f>
        <v>Balansas</v>
      </c>
    </row>
    <row r="87" spans="2:14" ht="5.25" customHeight="1" x14ac:dyDescent="0.2">
      <c r="B87" s="343"/>
      <c r="C87" s="151"/>
      <c r="D87" s="151"/>
      <c r="E87" s="359"/>
    </row>
    <row r="88" spans="2:14" x14ac:dyDescent="0.2">
      <c r="B88" s="343"/>
      <c r="C88" s="151"/>
      <c r="D88" s="151"/>
      <c r="E88" s="359"/>
    </row>
    <row r="89" spans="2:14" ht="12.75" customHeight="1" x14ac:dyDescent="0.2">
      <c r="B89" s="381"/>
      <c r="C89" s="151"/>
      <c r="D89" s="151"/>
      <c r="E89" s="359"/>
    </row>
    <row r="90" spans="2:14" ht="26.25" customHeight="1" x14ac:dyDescent="0.2">
      <c r="B90" s="382"/>
      <c r="C90" s="567" t="s">
        <v>452</v>
      </c>
      <c r="D90" s="567"/>
      <c r="E90" s="568"/>
    </row>
    <row r="91" spans="2:14" ht="27" customHeight="1" thickBot="1" x14ac:dyDescent="0.25">
      <c r="B91" s="383" t="s">
        <v>223</v>
      </c>
      <c r="C91" s="345" t="str">
        <f>C27</f>
        <v>Praėjęs ataskaitinis laikotarpis 2019 metai</v>
      </c>
      <c r="D91" s="345"/>
      <c r="E91" s="346" t="str">
        <f>E27</f>
        <v>Ataskaitinis laikotarpis            2020 metai</v>
      </c>
    </row>
    <row r="92" spans="2:14" s="333" customFormat="1" ht="24" x14ac:dyDescent="0.2">
      <c r="B92" s="384" t="s">
        <v>225</v>
      </c>
      <c r="C92" s="4"/>
      <c r="D92" s="151"/>
      <c r="E92" s="221"/>
      <c r="K92" s="320"/>
      <c r="L92" s="320"/>
      <c r="M92" s="320"/>
      <c r="N92" s="320"/>
    </row>
    <row r="93" spans="2:14" s="333" customFormat="1" x14ac:dyDescent="0.2">
      <c r="B93" s="385"/>
      <c r="C93" s="386"/>
      <c r="D93" s="387"/>
      <c r="E93" s="388"/>
      <c r="K93" s="320"/>
      <c r="L93" s="320"/>
      <c r="M93" s="320"/>
      <c r="N93" s="320"/>
    </row>
    <row r="94" spans="2:14" s="333" customFormat="1" x14ac:dyDescent="0.2">
      <c r="B94" s="233" t="s">
        <v>228</v>
      </c>
      <c r="C94" s="4"/>
      <c r="D94" s="151"/>
      <c r="E94" s="208"/>
      <c r="K94" s="320"/>
      <c r="L94" s="320"/>
      <c r="M94" s="320"/>
      <c r="N94" s="320"/>
    </row>
    <row r="95" spans="2:14" s="333" customFormat="1" ht="14.25" customHeight="1" x14ac:dyDescent="0.2">
      <c r="B95" s="343"/>
      <c r="C95" s="366"/>
      <c r="D95" s="387"/>
      <c r="E95" s="367"/>
      <c r="K95" s="320"/>
      <c r="L95" s="320"/>
      <c r="M95" s="320"/>
      <c r="N95" s="320"/>
    </row>
    <row r="96" spans="2:14" s="333" customFormat="1" x14ac:dyDescent="0.2">
      <c r="B96" s="389" t="s">
        <v>456</v>
      </c>
      <c r="C96" s="4"/>
      <c r="D96" s="151"/>
      <c r="E96" s="208"/>
      <c r="K96" s="320"/>
      <c r="L96" s="320"/>
      <c r="M96" s="320"/>
      <c r="N96" s="320"/>
    </row>
    <row r="97" spans="2:14" s="333" customFormat="1" ht="14.25" customHeight="1" x14ac:dyDescent="0.2">
      <c r="B97" s="343"/>
      <c r="C97" s="366"/>
      <c r="D97" s="387"/>
      <c r="E97" s="367"/>
      <c r="K97" s="320"/>
      <c r="L97" s="320"/>
      <c r="M97" s="320"/>
      <c r="N97" s="320"/>
    </row>
    <row r="98" spans="2:14" s="333" customFormat="1" x14ac:dyDescent="0.2">
      <c r="B98" s="390" t="s">
        <v>457</v>
      </c>
      <c r="C98" s="4"/>
      <c r="D98" s="151"/>
      <c r="E98" s="208"/>
      <c r="K98" s="320"/>
      <c r="L98" s="320"/>
      <c r="M98" s="320"/>
      <c r="N98" s="320"/>
    </row>
    <row r="99" spans="2:14" ht="16.5" customHeight="1" x14ac:dyDescent="0.2">
      <c r="B99" s="343"/>
      <c r="C99" s="387"/>
      <c r="D99" s="387"/>
      <c r="E99" s="391"/>
    </row>
    <row r="100" spans="2:14" s="333" customFormat="1" ht="25.5" customHeight="1" thickBot="1" x14ac:dyDescent="0.25">
      <c r="B100" s="344" t="s">
        <v>247</v>
      </c>
      <c r="C100" s="392" t="str">
        <f>C27</f>
        <v>Praėjęs ataskaitinis laikotarpis 2019 metai</v>
      </c>
      <c r="D100" s="392"/>
      <c r="E100" s="393" t="str">
        <f>E27</f>
        <v>Ataskaitinis laikotarpis            2020 metai</v>
      </c>
      <c r="K100" s="320"/>
      <c r="L100" s="320"/>
      <c r="M100" s="320"/>
      <c r="N100" s="320"/>
    </row>
    <row r="101" spans="2:14" s="333" customFormat="1" ht="12.75" customHeight="1" x14ac:dyDescent="0.2">
      <c r="B101" s="237" t="s">
        <v>249</v>
      </c>
      <c r="C101" s="63"/>
      <c r="D101" s="153"/>
      <c r="E101" s="238"/>
      <c r="K101" s="320"/>
      <c r="L101" s="320"/>
      <c r="M101" s="320"/>
      <c r="N101" s="320"/>
    </row>
    <row r="102" spans="2:14" s="333" customFormat="1" ht="23.25" customHeight="1" x14ac:dyDescent="0.2">
      <c r="B102" s="239" t="s">
        <v>251</v>
      </c>
      <c r="C102" s="64"/>
      <c r="D102" s="154"/>
      <c r="E102" s="208"/>
      <c r="K102" s="320"/>
      <c r="L102" s="320"/>
      <c r="M102" s="320"/>
      <c r="N102" s="320"/>
    </row>
    <row r="103" spans="2:14" ht="24" customHeight="1" x14ac:dyDescent="0.2">
      <c r="B103" s="237" t="s">
        <v>253</v>
      </c>
      <c r="C103" s="64"/>
      <c r="D103" s="154"/>
      <c r="E103" s="208"/>
    </row>
    <row r="104" spans="2:14" ht="24.75" customHeight="1" x14ac:dyDescent="0.2">
      <c r="B104" s="237" t="s">
        <v>255</v>
      </c>
      <c r="C104" s="64"/>
      <c r="D104" s="151"/>
      <c r="E104" s="221"/>
    </row>
    <row r="105" spans="2:14" ht="24" x14ac:dyDescent="0.2">
      <c r="B105" s="394" t="s">
        <v>257</v>
      </c>
      <c r="C105" s="395"/>
      <c r="D105" s="396"/>
      <c r="E105" s="397"/>
    </row>
    <row r="106" spans="2:14" ht="13.5" customHeight="1" x14ac:dyDescent="0.2">
      <c r="B106" s="398"/>
      <c r="C106" s="151"/>
      <c r="D106" s="387"/>
      <c r="E106" s="359"/>
    </row>
    <row r="107" spans="2:14" ht="30.75" customHeight="1" x14ac:dyDescent="0.2">
      <c r="B107" s="399"/>
      <c r="C107" s="565" t="s">
        <v>452</v>
      </c>
      <c r="D107" s="565"/>
      <c r="E107" s="566"/>
    </row>
    <row r="108" spans="2:14" ht="14.25" customHeight="1" thickBot="1" x14ac:dyDescent="0.25">
      <c r="B108" s="344" t="s">
        <v>323</v>
      </c>
      <c r="C108" s="392"/>
      <c r="D108" s="392"/>
      <c r="E108" s="393"/>
    </row>
    <row r="109" spans="2:14" ht="93.75" customHeight="1" x14ac:dyDescent="0.2">
      <c r="B109" s="400" t="s">
        <v>325</v>
      </c>
      <c r="C109" s="488"/>
      <c r="D109" s="488"/>
      <c r="E109" s="448"/>
    </row>
    <row r="110" spans="2:14" ht="12.75" hidden="1" customHeight="1" x14ac:dyDescent="0.2">
      <c r="B110" s="401"/>
      <c r="C110" s="151"/>
      <c r="D110" s="151"/>
      <c r="E110" s="359"/>
    </row>
    <row r="111" spans="2:14" ht="15.75" customHeight="1" thickBot="1" x14ac:dyDescent="0.25">
      <c r="B111" s="402"/>
      <c r="C111" s="403"/>
      <c r="D111" s="403"/>
      <c r="E111" s="404"/>
    </row>
    <row r="112" spans="2:14" ht="14.25" customHeight="1" x14ac:dyDescent="0.2">
      <c r="B112" s="343"/>
      <c r="C112" s="151"/>
      <c r="D112" s="151"/>
      <c r="E112" s="359"/>
    </row>
    <row r="113" spans="2:5" x14ac:dyDescent="0.2">
      <c r="B113" s="405" t="s">
        <v>330</v>
      </c>
      <c r="C113" s="406"/>
      <c r="D113" s="406"/>
      <c r="E113" s="407"/>
    </row>
    <row r="114" spans="2:5" x14ac:dyDescent="0.2">
      <c r="B114" s="343" t="s">
        <v>332</v>
      </c>
      <c r="C114" s="481"/>
      <c r="D114" s="469"/>
      <c r="E114" s="470"/>
    </row>
    <row r="115" spans="2:5" x14ac:dyDescent="0.2">
      <c r="B115" s="343" t="s">
        <v>334</v>
      </c>
      <c r="C115" s="455"/>
      <c r="D115" s="455"/>
      <c r="E115" s="456"/>
    </row>
    <row r="116" spans="2:5" ht="24" x14ac:dyDescent="0.2">
      <c r="B116" s="408" t="s">
        <v>336</v>
      </c>
      <c r="C116" s="443"/>
      <c r="D116" s="443"/>
      <c r="E116" s="444"/>
    </row>
    <row r="117" spans="2:5" ht="24" x14ac:dyDescent="0.2">
      <c r="B117" s="409" t="s">
        <v>444</v>
      </c>
      <c r="C117" s="559"/>
      <c r="D117" s="559"/>
      <c r="E117" s="560"/>
    </row>
    <row r="118" spans="2:5" ht="12.75" thickBot="1" x14ac:dyDescent="0.25">
      <c r="B118" s="410"/>
      <c r="C118" s="411"/>
      <c r="D118" s="411"/>
      <c r="E118" s="412"/>
    </row>
    <row r="121" spans="2:5" ht="14.25" customHeight="1" x14ac:dyDescent="0.2"/>
    <row r="123" spans="2:5" ht="15" customHeight="1" x14ac:dyDescent="0.2"/>
    <row r="126" spans="2:5" ht="12" customHeight="1" x14ac:dyDescent="0.2"/>
    <row r="127" spans="2:5" ht="86.25" customHeight="1" x14ac:dyDescent="0.2"/>
    <row r="130" ht="13.5" customHeight="1" x14ac:dyDescent="0.2"/>
    <row r="135" ht="30" customHeight="1" x14ac:dyDescent="0.2"/>
    <row r="136" ht="1.9" customHeight="1" x14ac:dyDescent="0.2"/>
    <row r="137" ht="8.25" customHeight="1" x14ac:dyDescent="0.2"/>
  </sheetData>
  <sheetProtection algorithmName="SHA-512" hashValue="GMNR1YE4InkKgT+3A+rP7JJcoHMMcgq34H4e/UBi9QahxZMuf9iuvss6P0A6Vm8hTS3ZLiuOjOiP3Wha/jZraA==" saltValue="dbYc1F7ab90vz3n1ApQlow==" spinCount="100000" sheet="1" selectLockedCells="1"/>
  <dataConsolidate/>
  <mergeCells count="27">
    <mergeCell ref="C17:D17"/>
    <mergeCell ref="B4:E4"/>
    <mergeCell ref="C6:E6"/>
    <mergeCell ref="C7:E7"/>
    <mergeCell ref="C8:E8"/>
    <mergeCell ref="C10:E10"/>
    <mergeCell ref="C11:E11"/>
    <mergeCell ref="C13:E13"/>
    <mergeCell ref="C14:D14"/>
    <mergeCell ref="C15:D15"/>
    <mergeCell ref="C16:D16"/>
    <mergeCell ref="C115:E115"/>
    <mergeCell ref="C116:E116"/>
    <mergeCell ref="C117:E117"/>
    <mergeCell ref="D2:E2"/>
    <mergeCell ref="C26:E26"/>
    <mergeCell ref="C42:E42"/>
    <mergeCell ref="C90:E90"/>
    <mergeCell ref="C107:E107"/>
    <mergeCell ref="C109:E109"/>
    <mergeCell ref="C114:E114"/>
    <mergeCell ref="C18:D18"/>
    <mergeCell ref="C19:D19"/>
    <mergeCell ref="C20:D20"/>
    <mergeCell ref="C22:E22"/>
    <mergeCell ref="C24:E24"/>
    <mergeCell ref="C25:E25"/>
  </mergeCells>
  <conditionalFormatting sqref="E86 C86">
    <cfRule type="cellIs" dxfId="0" priority="1" stopIfTrue="1" operator="notEqual">
      <formula>"Balansas"</formula>
    </cfRule>
  </conditionalFormatting>
  <dataValidations xWindow="730" yWindow="615" count="7">
    <dataValidation type="list" allowBlank="1" showErrorMessage="1" prompt="Nurodykite pilną įmonės pavadinimą, pvz. Akcinė bendrovė „Pavyzdys“ ar Valstybės įmonė „Pavyzdys“" sqref="C6:E6" xr:uid="{00000000-0002-0000-0300-000000000000}">
      <formula1>$K$1:$K$4</formula1>
    </dataValidation>
    <dataValidation allowBlank="1" showErrorMessage="1" prompt="Nurodykite įmonės teisinę formą (AB, UAB, VĮ), pasirinkdami iš sąrašo" sqref="C7:E7" xr:uid="{00000000-0002-0000-0300-000001000000}"/>
    <dataValidation type="whole" allowBlank="1" showErrorMessage="1" prompt="Nurodykite identifikacinį numerį (juridinio asmens kodą)" sqref="C8:E9" xr:uid="{00000000-0002-0000-0300-000002000000}">
      <formula1>0</formula1>
      <formula2>9999999999999990000</formula2>
    </dataValidation>
    <dataValidation allowBlank="1" showErrorMessage="1" sqref="B25:B26" xr:uid="{00000000-0002-0000-0300-000003000000}"/>
    <dataValidation allowBlank="1" showErrorMessage="1" prompt="Nurodykite įmonės direktoriaus (generalinio direktoriaus) vardą ir pavardę. VĮ miškų urėdijų prašome nurodyti miškų urėdo vardą ir pavardę. Pareigų nurodyti nereikia." sqref="C10:E10" xr:uid="{00000000-0002-0000-0300-000004000000}"/>
    <dataValidation allowBlank="1" showErrorMessage="1" prompt="Nurodykite įmonės vyr. finansininko (vyr. buhalterio) vardą ir pavardę. Pareigų nurodyti nereikia." sqref="C11:E11" xr:uid="{00000000-0002-0000-0300-000005000000}"/>
    <dataValidation allowBlank="1" showErrorMessage="1" prompt="Savivaldybei nuosavybės teise priklausančių akcijų valdytoja" sqref="C22:E22" xr:uid="{00000000-0002-0000-0300-000006000000}"/>
  </dataValidations>
  <pageMargins left="0.7" right="0.7" top="0.75" bottom="0.75" header="0.3" footer="0.3"/>
  <pageSetup paperSize="9" scale="63" orientation="portrait" r:id="rId1"/>
  <rowBreaks count="1" manualBreakCount="1">
    <brk id="89" min="1" max="4" man="1"/>
  </rowBreaks>
  <colBreaks count="1" manualBreakCount="1">
    <brk id="5" max="110" man="1"/>
  </col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E25670BE377154BAD1C9BBF22B81D14" ma:contentTypeVersion="13" ma:contentTypeDescription="Kurkite naują dokumentą." ma:contentTypeScope="" ma:versionID="3c85e429ded1e9080fa7358be8403562">
  <xsd:schema xmlns:xsd="http://www.w3.org/2001/XMLSchema" xmlns:xs="http://www.w3.org/2001/XMLSchema" xmlns:p="http://schemas.microsoft.com/office/2006/metadata/properties" xmlns:ns2="bd76807b-7035-44a2-93ee-9bb18f0b649c" xmlns:ns3="07609231-acae-40b1-8992-26d1ec8f8073" targetNamespace="http://schemas.microsoft.com/office/2006/metadata/properties" ma:root="true" ma:fieldsID="ad166b6735c3c2959b843616b07aae43" ns2:_="" ns3:_="">
    <xsd:import namespace="bd76807b-7035-44a2-93ee-9bb18f0b649c"/>
    <xsd:import namespace="07609231-acae-40b1-8992-26d1ec8f80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6807b-7035-44a2-93ee-9bb18f0b64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9231-acae-40b1-8992-26d1ec8f80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AB90BA2-6794-4DA8-95A7-0368AB133F29}"/>
</file>

<file path=customXml/itemProps2.xml><?xml version="1.0" encoding="utf-8"?>
<ds:datastoreItem xmlns:ds="http://schemas.openxmlformats.org/officeDocument/2006/customXml" ds:itemID="{05D2B7E5-5C56-4332-88D8-549621D2A3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54465A-719E-4CEF-9285-BE950FE789F0}">
  <ds:schemaRefs>
    <ds:schemaRef ds:uri="bd76807b-7035-44a2-93ee-9bb18f0b649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07609231-acae-40b1-8992-26d1ec8f807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Įvardytieji diapazonai</vt:lpstr>
      </vt:variant>
      <vt:variant>
        <vt:i4>4</vt:i4>
      </vt:variant>
    </vt:vector>
  </HeadingPairs>
  <TitlesOfParts>
    <vt:vector size="8" baseType="lpstr">
      <vt:lpstr>Finansiniai duomenys</vt:lpstr>
      <vt:lpstr>Finansiniai duomenys(2015-2016)</vt:lpstr>
      <vt:lpstr>Suteikta parama</vt:lpstr>
      <vt:lpstr>Dukterinės bendrovės</vt:lpstr>
      <vt:lpstr>'Dukterinės bendrovės'!Print_Area</vt:lpstr>
      <vt:lpstr>'Finansiniai duomenys'!Print_Area</vt:lpstr>
      <vt:lpstr>'Finansiniai duomenys(2015-2016)'!Print_Area</vt:lpstr>
      <vt:lpstr>'Suteikta parama'!Print_Area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Paulius Šimkūnas</dc:creator>
  <cp:keywords/>
  <dc:description/>
  <cp:lastModifiedBy>Danguolė Šimkūnienė</cp:lastModifiedBy>
  <cp:revision/>
  <cp:lastPrinted>2021-04-28T04:55:31Z</cp:lastPrinted>
  <dcterms:created xsi:type="dcterms:W3CDTF">2014-03-24T16:58:47Z</dcterms:created>
  <dcterms:modified xsi:type="dcterms:W3CDTF">2021-05-11T05:50:22Z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0x0101008E25670BE377154BAD1C9BBF22B81D14</vt:lpwstr>
  </property>
  <property fmtid="{D5CDD505-2E9C-101B-9397-08002B2CF9AE}" pid="3" name="WorkbookGuid">
    <vt:lpwstr>c0382e1e-07fd-4cb4-b757-f4bdeee43814</vt:lpwstr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</Properties>
</file>