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regina.katkeviciene\Desktop\ITVP\2021 m. ATASKAITA už 2020 m\Ataskaita\Tarybai_ ITVP ataskaita\"/>
    </mc:Choice>
  </mc:AlternateContent>
  <xr:revisionPtr revIDLastSave="0" documentId="8_{FC6C9921-6FCB-4109-B8E5-424746195C5D}" xr6:coauthVersionLast="45" xr6:coauthVersionMax="45" xr10:uidLastSave="{00000000-0000-0000-0000-000000000000}"/>
  <bookViews>
    <workbookView xWindow="-110" yWindow="-110" windowWidth="19420" windowHeight="10420" xr2:uid="{00000000-000D-0000-FFFF-FFFF00000000}"/>
  </bookViews>
  <sheets>
    <sheet name="Lapas1" sheetId="1" r:id="rId1"/>
  </sheets>
  <definedNames>
    <definedName name="_xlnm._FilterDatabase" localSheetId="0" hidden="1">Lapas1!$A$53:$V$246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9" i="1" l="1"/>
  <c r="N169" i="1"/>
  <c r="O169" i="1"/>
  <c r="P169" i="1"/>
  <c r="Q169" i="1"/>
  <c r="L169" i="1"/>
  <c r="G215" i="1" l="1"/>
  <c r="G214" i="1"/>
  <c r="G213" i="1"/>
  <c r="G212" i="1"/>
  <c r="G211" i="1"/>
  <c r="G210" i="1"/>
  <c r="G209" i="1"/>
  <c r="G208" i="1"/>
  <c r="G207" i="1"/>
  <c r="G206" i="1"/>
  <c r="G205" i="1"/>
  <c r="G156" i="1"/>
  <c r="G154" i="1"/>
  <c r="G153" i="1"/>
  <c r="G152" i="1"/>
  <c r="G151" i="1"/>
  <c r="G150" i="1"/>
  <c r="G149" i="1"/>
  <c r="G148" i="1"/>
  <c r="G147" i="1"/>
  <c r="G146" i="1"/>
  <c r="G145" i="1"/>
  <c r="G144" i="1"/>
  <c r="G142" i="1"/>
  <c r="G112" i="1"/>
  <c r="G109" i="1"/>
  <c r="G111" i="1"/>
  <c r="G110" i="1"/>
  <c r="G108" i="1"/>
  <c r="G107" i="1"/>
  <c r="G106" i="1"/>
  <c r="M220" i="1"/>
  <c r="N220" i="1"/>
  <c r="O220" i="1"/>
  <c r="P220" i="1"/>
  <c r="Q220" i="1"/>
  <c r="L220" i="1"/>
  <c r="M227" i="1" l="1"/>
  <c r="N227" i="1"/>
  <c r="O227" i="1"/>
  <c r="P227" i="1"/>
  <c r="Q227" i="1"/>
  <c r="M225" i="1"/>
  <c r="N225" i="1"/>
  <c r="O225" i="1"/>
  <c r="P225" i="1"/>
  <c r="Q225" i="1"/>
  <c r="M224" i="1"/>
  <c r="N224" i="1"/>
  <c r="O224" i="1"/>
  <c r="P224" i="1"/>
  <c r="Q224" i="1"/>
  <c r="M218" i="1"/>
  <c r="N218" i="1"/>
  <c r="O218" i="1"/>
  <c r="P218" i="1"/>
  <c r="Q218" i="1"/>
  <c r="M216" i="1"/>
  <c r="N216" i="1"/>
  <c r="O216" i="1"/>
  <c r="P216" i="1"/>
  <c r="Q216" i="1"/>
  <c r="L227" i="1"/>
  <c r="L225" i="1"/>
  <c r="L224" i="1"/>
  <c r="L218" i="1"/>
  <c r="L216" i="1"/>
  <c r="M165" i="1"/>
  <c r="N165" i="1"/>
  <c r="O165" i="1"/>
  <c r="P165" i="1"/>
  <c r="Q165" i="1"/>
  <c r="L165" i="1"/>
  <c r="M162" i="1"/>
  <c r="N162" i="1"/>
  <c r="O162" i="1"/>
  <c r="P162" i="1"/>
  <c r="Q162" i="1"/>
  <c r="L162" i="1"/>
  <c r="M158" i="1"/>
  <c r="N158" i="1"/>
  <c r="O158" i="1"/>
  <c r="P158" i="1"/>
  <c r="Q158" i="1"/>
  <c r="L158" i="1"/>
  <c r="O157" i="1"/>
  <c r="P157" i="1"/>
  <c r="Q157" i="1"/>
  <c r="M157" i="1"/>
  <c r="N157" i="1"/>
  <c r="L157" i="1"/>
  <c r="L123" i="1"/>
  <c r="N123" i="1"/>
  <c r="O123" i="1"/>
  <c r="P123" i="1"/>
  <c r="Q123" i="1"/>
  <c r="L120" i="1"/>
  <c r="L113" i="1"/>
  <c r="N120" i="1"/>
  <c r="O120" i="1"/>
  <c r="P120" i="1"/>
  <c r="Q120" i="1"/>
  <c r="N113" i="1"/>
  <c r="O113" i="1"/>
  <c r="P113" i="1"/>
  <c r="Q113" i="1"/>
  <c r="M123" i="1"/>
  <c r="M120" i="1"/>
  <c r="M113" i="1"/>
  <c r="N93" i="1"/>
  <c r="O93" i="1"/>
  <c r="P93" i="1"/>
  <c r="Q93" i="1"/>
  <c r="N92" i="1"/>
  <c r="O92" i="1"/>
  <c r="P92" i="1"/>
  <c r="Q92" i="1"/>
  <c r="M93" i="1"/>
  <c r="M92" i="1"/>
  <c r="N73" i="1"/>
  <c r="O73" i="1"/>
  <c r="P73" i="1"/>
  <c r="Q73" i="1"/>
  <c r="M73" i="1"/>
  <c r="N72" i="1"/>
  <c r="O72" i="1"/>
  <c r="P72" i="1"/>
  <c r="Q72" i="1"/>
  <c r="M72" i="1"/>
  <c r="N70" i="1"/>
  <c r="O70" i="1"/>
  <c r="P70" i="1"/>
  <c r="Q70" i="1"/>
  <c r="M70" i="1"/>
  <c r="N68" i="1"/>
  <c r="O68" i="1"/>
  <c r="P68" i="1"/>
  <c r="Q68" i="1"/>
  <c r="M68" i="1"/>
  <c r="N62" i="1"/>
  <c r="O62" i="1"/>
  <c r="P62" i="1"/>
  <c r="Q62" i="1"/>
  <c r="M62" i="1"/>
  <c r="G162" i="1"/>
  <c r="G143" i="1" s="1"/>
</calcChain>
</file>

<file path=xl/sharedStrings.xml><?xml version="1.0" encoding="utf-8"?>
<sst xmlns="http://schemas.openxmlformats.org/spreadsheetml/2006/main" count="765" uniqueCount="550">
  <si>
    <t>Nr.</t>
  </si>
  <si>
    <t>Kodas</t>
  </si>
  <si>
    <t>Pavadinimas, mato vnt.</t>
  </si>
  <si>
    <t>Pasiekta  reikšmė</t>
  </si>
  <si>
    <t xml:space="preserve">Iš viso </t>
  </si>
  <si>
    <t>1.1.</t>
  </si>
  <si>
    <t>Stiprybės</t>
  </si>
  <si>
    <t>1.</t>
  </si>
  <si>
    <t>Silpnybės</t>
  </si>
  <si>
    <t>Galimybės</t>
  </si>
  <si>
    <t>Grėsmės</t>
  </si>
  <si>
    <t>(įrašomas programos pavadinimas)</t>
  </si>
  <si>
    <t xml:space="preserve"> ĮGYVENDINIMO ATASKAITA</t>
  </si>
  <si>
    <t>(įrašoma programos parengimo data, registracijos numeris)</t>
  </si>
  <si>
    <t>Priemonei / veiksmui įgyvendinti panaudotos lėšos   (Eur)</t>
  </si>
  <si>
    <t>Planuojamos skirti veiksmo vykdytojo  ir partnerio (-ių) lėšos</t>
  </si>
  <si>
    <t>Išmokėtos veiksmo vykdytojo  ir partnerio (-ių) lėšos</t>
  </si>
  <si>
    <t>Planuojamas skirti finansavimas (iš valstybės biudžeto, ES fondų ir kitos tarptautinės finansinės paramos lėšų)</t>
  </si>
  <si>
    <t>Išmokėtas finansavimas (iš valstybės biudžeto, ES fondų ir kitos tarptautinės finansinės paramos lėšų)</t>
  </si>
  <si>
    <t>Tikslo / uždavinio / priemonės / veiksmo pavadinimai*</t>
  </si>
  <si>
    <t>1 lentelė. Programos SSGG lentelėje nurodytų veiksnių pokyčių įvertinimas</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</si>
  <si>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</si>
  <si>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Programos įgyvendinimo rodikliai**</t>
  </si>
  <si>
    <t>2 lentelė. Programos įgyvendinimo pažanga nuo programos įgyvendinimo pradžios</t>
  </si>
  <si>
    <t>Programos įgyvendinimo veiksmai</t>
  </si>
  <si>
    <t>Programoje suplanuota veiksmo pradžia</t>
  </si>
  <si>
    <t>Programoje suplanuota veiksmo pabaiga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</si>
  <si>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</si>
  <si>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Papildoma informacija, paaiškinimai</t>
  </si>
  <si>
    <t>Suplanuota 2023 m. pasiekti  reikšmė***</t>
  </si>
  <si>
    <t xml:space="preserve">Suplanuota iki ataskaitinių metų pabaigos pasiekti reikšmė**** </t>
  </si>
  <si>
    <t>Veiksmo įgyvendinimo būklė*****</t>
  </si>
  <si>
    <t>Veiksmą atitinkančio projekto Nr.******</t>
  </si>
  <si>
    <t>Priemonei / veiksmui įgyvendinti programoje numatytas lėšų poreikis (Eur)</t>
  </si>
  <si>
    <t>Integruotų teritorijų vystymo programų 
rengimo ir įgyvendinimo gairių 4 priedas</t>
  </si>
  <si>
    <r>
      <t>Iš viso</t>
    </r>
    <r>
      <rPr>
        <b/>
        <sz val="9"/>
        <color rgb="FFFF0000"/>
        <rFont val="Times New Roman"/>
        <family val="1"/>
        <charset val="186"/>
      </rPr>
      <t>:</t>
    </r>
    <r>
      <rPr>
        <b/>
        <sz val="9"/>
        <rFont val="Times New Roman"/>
        <family val="1"/>
      </rPr>
      <t xml:space="preserve"> </t>
    </r>
  </si>
  <si>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</si>
  <si>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</si>
  <si>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</si>
  <si>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</si>
  <si>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t>Rodiklis pasiektas. Statistikos departamento duomenys už 2019 m.</t>
  </si>
  <si>
    <t>Užimtųjų ir darbingo amžiaus gyventojų santykis Vilniaus mieste, procentais</t>
  </si>
  <si>
    <t xml:space="preserve"> 1-R-1</t>
  </si>
  <si>
    <t>1.1P-1</t>
  </si>
  <si>
    <t>1.1P-2</t>
  </si>
  <si>
    <t>1.1P-3</t>
  </si>
  <si>
    <t xml:space="preserve">1.1-P-4 </t>
  </si>
  <si>
    <t>1.1-P-5</t>
  </si>
  <si>
    <t>1.1-P-6</t>
  </si>
  <si>
    <t>Bendras naujai nutiestų kelių ilgis, km</t>
  </si>
  <si>
    <t>Įdiegtos saugų eismą gerinančios ir aplinkosaugos priemonės, skaičius</t>
  </si>
  <si>
    <t>Modernizuoti kultūros infrastruktūros objektai, skaičius</t>
  </si>
  <si>
    <t>Sukurtos arba atnaujintos atviros erdvės miestų vietovėse, kv. m</t>
  </si>
  <si>
    <t>Pastatyti arba atnaujinti viešieji arba komerciniai pastatai miestų vietovėse, kv. m</t>
  </si>
  <si>
    <t>Bendras rekonstruotų arba atnaujintų kelių ilgis, km</t>
  </si>
  <si>
    <t>Įmonių dirbančiųjų skaičius kūrybinėse, meninėse ir pramogų organizavimo veiklose (EVRK 2 red. R sektorius, išskyrus azartinių žaidimų ir lažybų organizavimo veiklą) bei informacijos ir ryšių veiklose (EVRK 2 red. J sektorius) Vilniaus miesto savivaldybėje</t>
  </si>
  <si>
    <t>Rodiklis nepasiektas. Statistiko departamento duomenimis.</t>
  </si>
  <si>
    <t>Produkto rodiklis pasiektas</t>
  </si>
  <si>
    <t>Produkto rodiklis nepasiektas</t>
  </si>
  <si>
    <t>1.2.</t>
  </si>
  <si>
    <t>Rodiklis nepasiektas. Gyventojų skaičius tikslinėse teritorijose 2020-10-01 Registrų centro duomenimis </t>
  </si>
  <si>
    <t xml:space="preserve">Sukurtos arba atnaujintos atviros erdvės miestų vietovėse, kv. m </t>
  </si>
  <si>
    <t xml:space="preserve">Lietaus nuotėkio plotas, iš kurio surenkamam paviršiniam (lietaus) vandeniui tvarkyti įrengta ir (ar) rekonstruota infrastruktūra, ha </t>
  </si>
  <si>
    <t>Įdiegtos saugų eismą gerinančios ir aplinkosaugos priemonės,</t>
  </si>
  <si>
    <t xml:space="preserve">1. Vilnius yra didžiausias Lietuvoje investicijų ir darbo jėgos traukos centras </t>
  </si>
  <si>
    <t xml:space="preserve">2. Teigiami demografiniai pokyčiai </t>
  </si>
  <si>
    <t xml:space="preserve">3. Aukšta gyventojų perkamoji galia </t>
  </si>
  <si>
    <t xml:space="preserve">1. Gyventojų senėjimas ir netolygi amžiaus struktūra miesto centrinėje dalyje ir periferijoje </t>
  </si>
  <si>
    <t xml:space="preserve">2. Neracionalus 	gyvenamųjų ir darbo vietų išsidėstymas mieste </t>
  </si>
  <si>
    <t>3. Neišnaudotas aukštos kokybės kūrybinių, meninių paslaugų ir pramogų organizavimo potencialas</t>
  </si>
  <si>
    <t xml:space="preserve">5. 	Žemas eismo saugumo lygis </t>
  </si>
  <si>
    <t xml:space="preserve">6. Neracionali susisiekimo sistema, paremta automobilizacijos plėtra ir nekonkurencingas viešasis transportas, dėl ko vis didėja gatvių infrastruktūros poreikis ir kaštai </t>
  </si>
  <si>
    <t>7. Didelė aplinkos tarša, triukšmas</t>
  </si>
  <si>
    <t>Vilnius ir toliau išlieka kaip didžiausias investicijų ir darbo jėgos traukos centras Lietuvoje, remiantis Lietuvos Statistikos departamento oficialiosios statistikos portale pateiktais duomenis, 2019* m. tiesioginių užsienio investicijų buvo atlikta už 12,74 mlrd. eurų arba 68,6 procento visų šalies tiesioginių užsienio investicijų (2013 m. Vilniuje buvo atlikta 8,3 mlrd. eurų tiesioginių užsienio investicijų, arba 65,6 procento visų šalies tiesioginių užsienio investicijų)</t>
  </si>
  <si>
    <t>Nuo Programos pradžios Vilniaus miesto gyventojų skaičiaus prieaugis kasmet yra teigiamas ir jau siekia 26 798 (2013 metais Vilniuje gyveno 538 772 gyventojai, o 2020 metais, pagal išankstinius duomenis – 565 570).</t>
  </si>
  <si>
    <t>2019* metais vidutinis vilniečio bruto darbo užmokestis išliko didžiausias Lietuvoje ir siekė 1501,5 eurų, tai yra 205,1 eurų arba 13,7 procento aukštesnis nei vidutiniškai šalyje.</t>
  </si>
  <si>
    <t xml:space="preserve">7. Patraukliomis investuotojams tampa apleistos teritorijos netoli miesto centro, turinčios gerą urbanistinį ir ekonominį potencialą </t>
  </si>
  <si>
    <t>Vilniuje, kaip ir visoje Lietuvoje, tebevyksta spartus gyventojų senėjimas. Vyresnių gyventojų skaičius, kuriems yra daugiau negu 60 metų 2013 m. buvo apie 111 tūkstančių (nuo 2006 m. tokių gyventojų padaugėjo 15 tūkstančių). Gyventojų senėjimo tendencijos mąstai mieste tik didėjo ir 2020 metais jau siekė virš 123 tūkstančių gyventojų.</t>
  </si>
  <si>
    <t>Baigti rangos darbai. Rengiami projekto užbaigimo dokumentai</t>
  </si>
  <si>
    <r>
      <t xml:space="preserve">Priemonė: </t>
    </r>
    <r>
      <rPr>
        <sz val="9"/>
        <rFont val="Times New Roman"/>
        <family val="1"/>
      </rPr>
      <t>Suformuoti sveikatingumo, švietimo, kultūros ir užimtumo skatinimo paslaugų klasterį (kompleksą) Šiaurinėje tikslinėje teritorijoje, Šeškinėje, konvertuojant ir pritaikant naujoms funkcijoms apleistą teritoriją ir statinius</t>
    </r>
  </si>
  <si>
    <r>
      <t xml:space="preserve">Uždavinys: </t>
    </r>
    <r>
      <rPr>
        <sz val="9"/>
        <rFont val="Times New Roman"/>
        <family val="1"/>
      </rPr>
      <t xml:space="preserve">Kurti aukštos pridėtinės vertės darbo vietas, plėtojant inovatyvias paslaugas </t>
    </r>
  </si>
  <si>
    <r>
      <t xml:space="preserve">Tikslas: </t>
    </r>
    <r>
      <rPr>
        <sz val="9"/>
        <rFont val="Times New Roman"/>
        <family val="1"/>
      </rPr>
      <t>Padidinti Vilniaus gyventojų užimtumą, kuriant inovatyvias paslaugas, skatinant aktyvų dalyvavimą, pertvarkant apleistas erdves</t>
    </r>
  </si>
  <si>
    <r>
      <t xml:space="preserve">Priemonė: </t>
    </r>
    <r>
      <rPr>
        <sz val="9"/>
        <rFont val="Times New Roman"/>
        <family val="1"/>
      </rPr>
      <t>Pritaikyti Vilniaus technologijų ir meno centro veiklai Antakalnio g. 17 esančius savivaldybės pastatus (prisidedant prie daugiafunkcio Sapiegų technologijų ir meno parko suformavimo)</t>
    </r>
  </si>
  <si>
    <r>
      <t xml:space="preserve">Priemonė: </t>
    </r>
    <r>
      <rPr>
        <sz val="9"/>
        <rFont val="Times New Roman"/>
        <family val="1"/>
      </rPr>
      <t>Suformuoti daugiafunkcį Sapiegų technologijų ir meno parką pritaikant ir panaudojant valstybinės reikšmės Sapiegų rūmų parko infrastruktūrą (jeigu Sapiegų rūmai bus įtraukti į kultūros ministro patvirtintą prioritetinių kultūros paveldo objektų sąrašą)</t>
    </r>
  </si>
  <si>
    <r>
      <t xml:space="preserve">Priemonė: </t>
    </r>
    <r>
      <rPr>
        <sz val="9"/>
        <rFont val="Times New Roman"/>
        <family val="1"/>
      </rPr>
      <t xml:space="preserve">Atnaujinti ir pritaikyti naujų paslaugų teikimui Energetikos ir technikos muziejų </t>
    </r>
  </si>
  <si>
    <r>
      <t xml:space="preserve">Priemonė: </t>
    </r>
    <r>
      <rPr>
        <sz val="9"/>
        <rFont val="Times New Roman"/>
        <family val="1"/>
      </rPr>
      <t>Modernizuoti ir pritaikyti kultūros produktų bei inovatyvių paslaugų sklaidai valstybinių kultūros įstaigų, esančių tikslinėje ir susietose teritorijose pastatus ir įrangą. Modernizuoti Nacionalinį dramos teatrą, Šiuolaikinio meno centrą, Nacionalinę filharmoniją, Valstybinį jaunimo teatrą, Keistuolių teatrą, Lietuvos rusų dramos teatrą, Vilniaus kongresų rūmus, Lietuvos nacionalinį operos ir baleto teatrą ir Vilniaus apskrities Adomo Mickevičiaus biblioteką</t>
    </r>
  </si>
  <si>
    <r>
      <t xml:space="preserve">Priemonė: </t>
    </r>
    <r>
      <rPr>
        <sz val="9"/>
        <rFont val="Times New Roman"/>
        <family val="1"/>
      </rPr>
      <t>Rekonstruoti stoties aikštę įrengiant viešojo transporto terminalą ir viešąsias erdves</t>
    </r>
  </si>
  <si>
    <r>
      <t xml:space="preserve">Priemonė: </t>
    </r>
    <r>
      <rPr>
        <sz val="9"/>
        <rFont val="Times New Roman"/>
        <family val="1"/>
      </rPr>
      <t>Sukurti daugiafunkcį Lazdynų sveikatinimo centrą (Pietinėje tikslinėje teritorijoje)</t>
    </r>
  </si>
  <si>
    <t xml:space="preserve">Pastatyti arba atnaujinti viešieji arba komerciniai pastatai miestų vietovėse, kv. m </t>
  </si>
  <si>
    <t>Modernizuoti kultūros infrastruktūros objektai, skaičius,</t>
  </si>
  <si>
    <t>Lankytojų (aktyvių dalyvių ir stebėtojų) skaičius tikslinėse teritorijose sukurtose traukos zonose (sutvarkytose viešosiose erdvėse ir atnaujintuose pastatuose) vidutiniškai per metus (tūkst. asmenų/vidutiniškai per metus)</t>
  </si>
  <si>
    <t>1-R-2</t>
  </si>
  <si>
    <r>
      <t xml:space="preserve">Uždavinys: </t>
    </r>
    <r>
      <rPr>
        <sz val="9"/>
        <rFont val="Times New Roman"/>
        <family val="1"/>
      </rPr>
      <t xml:space="preserve">Sudaryti sąlygas darbo vietų kūrimui, užimtumo augimui, atnaujinant apleistas miesto teritorijas, gamtos ir kultūros paveldo erdves </t>
    </r>
  </si>
  <si>
    <t xml:space="preserve">1.2-P-1 </t>
  </si>
  <si>
    <t>Teritorijų, kuriose įgyvendintos kraštovaizdžio formavimo priemonės, plotas, ha</t>
  </si>
  <si>
    <t>Išsaugoti, sutvarkyti ar atkurti įvairaus teritorinio lygmens kraštovaizdžio arealai,</t>
  </si>
  <si>
    <t>Numatomo apsilankymų remiamuose kultūros ir gamtos paveldo objektuose bei turistų traukos vietose skaičiaus padidėjimas, apsilankymų per metus</t>
  </si>
  <si>
    <t>1.2-P-2</t>
  </si>
  <si>
    <t>1.2-P-3</t>
  </si>
  <si>
    <t>1.2-P-4</t>
  </si>
  <si>
    <t>1.2-P-5</t>
  </si>
  <si>
    <t>Sutvarkyti, įrengti ir pritaikyti lankymui gamtos ir kultūros paveldo objektai ir teritorijos, vnt.</t>
  </si>
  <si>
    <t>Siekiamas programos rezultato rodiklis nėra žinomas dėl lankytojų aktualių  duomenų trūkumo  </t>
  </si>
  <si>
    <r>
      <t xml:space="preserve">Priemonė: </t>
    </r>
    <r>
      <rPr>
        <sz val="9"/>
        <rFont val="Times New Roman"/>
        <family val="1"/>
      </rPr>
      <t>Sutvarkyti kultūrinį ir istorinį Vilniaus miesto paveldą reprezentuojančias viešąsias  erdves. Atkurti ir sutvarkyti Reformatų sodą, inventorizuoti Vilniaus istorines Rasų kapines, sutvarkyti jose esančias koplyčias, tvoras, atskirų paminklus, įrengti Valstybinio Vilniaus Gaono žydų muziejaus istorinę ekspoziciją</t>
    </r>
  </si>
  <si>
    <r>
      <t xml:space="preserve">Priemonė: </t>
    </r>
    <r>
      <rPr>
        <sz val="9"/>
        <rFont val="Times New Roman"/>
        <family val="1"/>
      </rPr>
      <t>Integruoti Neries upę į tikslinių teritorijų architektūrines erdves, sukuriant inovatyvias erdves kūrybai, sąlygas aktyviam poilsiui, sveikatingumo renginiams. Modernizuoti Neries krantines, sukuriant erdves kūrybai, aktyviam poilsiui, sveikatingumo renginiams, įrengti Neries slėnio rekreacinės paskirties pėsčiųjų ir dviračių infrastruktūrą (12,5 km); sutvirtinti Neries krantines  (žemutinę terasą) ir įrengti rekreacinės laivybos prieplaukas (Šiaurinėje tikslinėje teritorijoje), rekonstruoti Neries krantinių dviračių ir pėsčiųjų takus</t>
    </r>
  </si>
  <si>
    <t xml:space="preserve">Sutvarkyti, įrengti ir pritaikyti lankymui gamtos ir kultūros paveldo objektai ir teritorijos, vnt. </t>
  </si>
  <si>
    <r>
      <t xml:space="preserve">Priemonė: </t>
    </r>
    <r>
      <rPr>
        <sz val="9"/>
        <rFont val="Times New Roman"/>
        <family val="1"/>
      </rPr>
      <t xml:space="preserve">Atkurti Neries senvagės žaliąsias jungtis Šiaurinėje tikslinėje teritorijoje, suformuojant rekreacijai ir aktyviai miestiečių veiklai patrauklias erdves (šiuo metu apleistoje teritorijoje). Įrengti Neries senvagės rekreacinę ir aktyvaus poilsio infrastruktūrą, ekstremalių sporto šakų infrastruktūrą, rekreacines pėsčiųjų bei dviračių trasas; atkurti gamtinę Neries senvagės kraštovaizdžio arealų būklę (tarp Linkmenų g. ir Geležinio Vilko g.); įrengti Japonišką sodą teritorijoje prie Lvovo ir Geležinio Vilko g. </t>
    </r>
  </si>
  <si>
    <t>Išsaugoti, sutvarkyti ar atkurti įvairaus teritorinio lygmens kraštovaizdžio arealai, vnt.</t>
  </si>
  <si>
    <t>Teritorijų, kuriose įgyvendintos kraštovaizdžio formavimo priemonės, plotas ha</t>
  </si>
  <si>
    <t>1.1.1v</t>
  </si>
  <si>
    <t>1.1.17v</t>
  </si>
  <si>
    <t>1.1.16v</t>
  </si>
  <si>
    <t>1.1.6v</t>
  </si>
  <si>
    <t>1.1.5v</t>
  </si>
  <si>
    <t>1.1.4v</t>
  </si>
  <si>
    <t>1.1.3v</t>
  </si>
  <si>
    <t>1.1.2v</t>
  </si>
  <si>
    <t>1.2.1v</t>
  </si>
  <si>
    <t>1.2.3v</t>
  </si>
  <si>
    <r>
      <t xml:space="preserve">Veiksmas: </t>
    </r>
    <r>
      <rPr>
        <sz val="9"/>
        <rFont val="Times New Roman"/>
        <family val="1"/>
      </rPr>
      <t>Kultūrinį-istorinį reformacijos paveldą reprezentuojančio Reformatų sodo atkūrimas ir sutvarkymas</t>
    </r>
  </si>
  <si>
    <t>1.2.4v</t>
  </si>
  <si>
    <r>
      <t>Veiksmas:</t>
    </r>
    <r>
      <rPr>
        <sz val="9"/>
        <rFont val="Times New Roman"/>
        <family val="1"/>
      </rPr>
      <t xml:space="preserve"> Neries krantinių modernizavimas, sukuriant inovatyvias erdves kūrybai, sąlygas aktyviam poilsiui, sveikatingumo renginiams Šiaurinėje teritorijoje </t>
    </r>
  </si>
  <si>
    <r>
      <t xml:space="preserve">Veiksmas: </t>
    </r>
    <r>
      <rPr>
        <sz val="9"/>
        <rFont val="Times New Roman"/>
        <family val="1"/>
      </rPr>
      <t>Vilniaus istorinių Rasų kapinių koplyčių, tvorų, atskirų paminklų tvarkyba</t>
    </r>
  </si>
  <si>
    <t>1.2.5v</t>
  </si>
  <si>
    <r>
      <t xml:space="preserve">Veiksmas: </t>
    </r>
    <r>
      <rPr>
        <sz val="9"/>
        <rFont val="Times New Roman"/>
        <family val="1"/>
      </rPr>
      <t xml:space="preserve">Neries slėnio rekreacinės paskirties takų ir  jų jungčių, saugos ir kitos viešųjų erdvių infrastruktūros įrengimas </t>
    </r>
  </si>
  <si>
    <t>1.2.6v</t>
  </si>
  <si>
    <r>
      <t xml:space="preserve">Veiksmas: </t>
    </r>
    <r>
      <rPr>
        <sz val="9"/>
        <rFont val="Times New Roman"/>
        <family val="1"/>
      </rPr>
      <t>Neries senvagės rekreacinės infrastruktūros įrengimas su aktyvaus poilsio ir pėsčiųjų bei dviračių trasomis</t>
    </r>
  </si>
  <si>
    <r>
      <t xml:space="preserve">Veiksmas: </t>
    </r>
    <r>
      <rPr>
        <sz val="9"/>
        <rFont val="Times New Roman"/>
        <family val="1"/>
      </rPr>
      <t>Gamtinės Neries senvagės kraštovaizdžio arealų būklės atkūrimas (tarp Linkmenų ir Geležinio Vilko gatvių)</t>
    </r>
  </si>
  <si>
    <t>1.2.7v</t>
  </si>
  <si>
    <r>
      <t xml:space="preserve">Veiksmas: </t>
    </r>
    <r>
      <rPr>
        <sz val="9"/>
        <rFont val="Times New Roman"/>
        <family val="1"/>
      </rPr>
      <t xml:space="preserve">Neries krantinių dviračių ir pėsčiųjų takų rekonstrukcija </t>
    </r>
  </si>
  <si>
    <t>1.2.8v</t>
  </si>
  <si>
    <t>1.2.9v</t>
  </si>
  <si>
    <r>
      <t xml:space="preserve">Veiksmas: </t>
    </r>
    <r>
      <rPr>
        <sz val="9"/>
        <rFont val="Times New Roman"/>
        <family val="1"/>
      </rPr>
      <t xml:space="preserve">Japoniško sodo įkūrimas teritorijoje prie Lvovo ir Geležinio Vilko g. </t>
    </r>
  </si>
  <si>
    <t>Šis projektas susijęs su Neries krantinės kairia puse. Naujasis konkursas pirmam etapui (nuo Žvėryno iki Baltojo tilto ir nuo Vilnelės tilto iki Šilo tilto prieigų) paskelbtas, bet 2020-11-18 sustabdytos pirkimo procedūros, vykdant 2020-11-17 gautą pirmosios instancijos teismo nutartį dėl LAP taikymo.</t>
  </si>
  <si>
    <t>Vyksta rangos darbai</t>
  </si>
  <si>
    <t xml:space="preserve">Anksčiau skelbtas Neries kairiosios krantinės projekto įgyvendinimo konkursas buvo nutrauktas. Visas Neries kairiosios krantinės nuo Žvėryno iki Žirmūnų projektas suskaidytas į du etapus. Naujasis konkursas pirmam etapui (nuo Žvėryno iki Baltojo tilto ir nuo Vilnelės tilto iki Šilo tilto prieigų) paskelbtas, bet 2020-11-18 sustabdytos pirkimo procedūros, vykdant 2020-11-17 gautą pirmosios instancijos teismo nutartį dėl LAP taikymo. II etapo   (nuo Baltojo tilto iki Vilnelės tilto) planuojama rangos konkursą paskelbti 2021-09-28. </t>
  </si>
  <si>
    <t xml:space="preserve">Neries dešinėje vyksta rangos darbai. </t>
  </si>
  <si>
    <t>Vyksta baigiamieji tvarkybos darbai</t>
  </si>
  <si>
    <r>
      <t xml:space="preserve">Tikslas: </t>
    </r>
    <r>
      <rPr>
        <sz val="9"/>
        <rFont val="Times New Roman"/>
        <family val="1"/>
      </rPr>
      <t>Padidinti gyventojų pasitenkinimą gyvenamąja aplinka, kompleksiškai tvarkant gerą urbanistinį potencialą turinčius miesto rajonus</t>
    </r>
  </si>
  <si>
    <r>
      <t xml:space="preserve">Uždavinys: </t>
    </r>
    <r>
      <rPr>
        <sz val="9"/>
        <rFont val="Times New Roman"/>
        <family val="1"/>
      </rPr>
      <t>Skatinti aukštos kokybės miesto rajonų kūrimą, konvertuojant apleistas ir buvusias pramonės teritorijas miesto centrinėje dalyje</t>
    </r>
  </si>
  <si>
    <t>2.1.</t>
  </si>
  <si>
    <t>2-R-1</t>
  </si>
  <si>
    <t>Gyventojų skaičiaus augimas konvertuojamose teritorijose (iš buvusių pramonės objektų ar apleistų teritorijų, tikslinėse teritorijose) (gyventojų skaičiaus padidėjimas nuo 2013 metų)</t>
  </si>
  <si>
    <t>Rodiklis pasiektas. Gyventojų skaičius nuo 2013 m. konvertuojamose teritorijose 2020-10-01 Registrų centro duomenimis</t>
  </si>
  <si>
    <t xml:space="preserve">2-E  </t>
  </si>
  <si>
    <t xml:space="preserve">Gyventojų skaičius tikslinėse teritorijose (tūkst. gyv.) </t>
  </si>
  <si>
    <t xml:space="preserve">2.1-P-1 </t>
  </si>
  <si>
    <t xml:space="preserve">2.1-P-2 </t>
  </si>
  <si>
    <t xml:space="preserve">2.1-P-3 </t>
  </si>
  <si>
    <t>2.1-P-4</t>
  </si>
  <si>
    <t>2.1-P-5</t>
  </si>
  <si>
    <t>2.1-P-6</t>
  </si>
  <si>
    <t xml:space="preserve">2.1-P-7 </t>
  </si>
  <si>
    <t xml:space="preserve">Bendras rekonstruotų arba atnaujintų kelių ilgis, km. </t>
  </si>
  <si>
    <t>Gyventojai, kuriems teikiamos vandens tiekimo paslaugos naujai įrengtais geriamojo vandens tiekimo tinklais</t>
  </si>
  <si>
    <t>Papildomi gyventojai, kuriems teikiamos pagerintos vandens tiekimo paslaugos</t>
  </si>
  <si>
    <t>Gyventojai, kuriems teikiamos paslaugos naujai įrengtais  nuotekų surinkimo tinklais</t>
  </si>
  <si>
    <t xml:space="preserve">Rekonstruotų vandens tiekimo ir nuotekų surinkimo tinklų ilgis, km </t>
  </si>
  <si>
    <t xml:space="preserve">Sukurtos arba atnaujintos atviros erdvės miestų vietovėse, kv. metrai </t>
  </si>
  <si>
    <t>1-E</t>
  </si>
  <si>
    <r>
      <t xml:space="preserve">Priemonė: </t>
    </r>
    <r>
      <rPr>
        <sz val="9"/>
        <rFont val="Times New Roman"/>
        <family val="1"/>
      </rPr>
      <t>Konvertuoti Šnipiškių rajono dalį, sukurti prielaidas naujojo miesto centro augimui: Kernavės g. nuo Žalgirio g. iki Lvovo g. rekonstrukcija, įrengiant modernias eismo saugos priemones; Kareivių g. atkarpos tarp Žirmūnų g. ir Verkių g. bei Kareivių g. ir Verkių g. sankryžos rekonstrukcija įrengiant eismo saugos priemones; Giedraičių g. rekonstravimas, įrengiant modernias eismo saugos priemones; viešųjų erdvių tvarkymas Šiaurinėje tikslinėje teritorijoje tarp Giedraičių g. ir Kintų g., ir prie Giedraičių g.; Geriamojo vandens tiekimo ir nuotekų tvarkymo sistemos renovavimas ir plėtra Vilniaus mieste; dviračių takų infrastruktūros atnaujinimas ir plėtra Žalgirio, Rinktinės, Širvintų, Kernavės gatvėse – Šiaurinėje tikslinėje teritorijoje</t>
    </r>
  </si>
  <si>
    <t>Rekonstruotų vandens tiekimo ir nuotekų surinkimo tinklų ilgis, km</t>
  </si>
  <si>
    <t>Gyventojai, kuriems teikiamos paslaugos naujai įrengtais nuotekų surinkimo tinklais</t>
  </si>
  <si>
    <r>
      <t xml:space="preserve">Priemonė: </t>
    </r>
    <r>
      <rPr>
        <sz val="9"/>
        <rFont val="Times New Roman"/>
        <family val="1"/>
      </rPr>
      <t xml:space="preserve">Konvertuoti Paupio–Paplaujos pramonės rajoną į aukštos kokybės miesto rajoną –„Architektūros parką“, sukuriant ir atnaujinant tam reikalingą socialinę ir inžinerinę infrastruktūrą (Vilnios pakrančių tvarkymas pietinėje teritorijoje, įrengiant rekreacinę infrastruktūrą, dviračių, pėsčiųjų takus, pėsčiųjų tiltą, kitą viešųjų erdvių infrastruktūrą; centrinės gatvės-bulvaro su rekreacine įranga įrengimas Paplaujos rajone; Aukštaičių g. įrengimas su įvažiavimu į Drujos g. ir Paupio g. rekonstravimu; viešųjų erdvių tvarkymas prie rekonstruojamų Aukštaičių, Paupio g. ir Drujos g.; Misionierių sodų atkūrimas </t>
    </r>
  </si>
  <si>
    <r>
      <t xml:space="preserve">Priemonė: </t>
    </r>
    <r>
      <rPr>
        <sz val="9"/>
        <rFont val="Times New Roman"/>
        <family val="1"/>
      </rPr>
      <t>Skatinti Pietinės tikslinės teritorijos viešųjų erdvių tvarkymą: viešosios erdvės tvarkymas Pietinėje tikslinėje teritorijoje prie Vingrių g.;  viešosios erdvės tvarkymas Pietinėje tikslinėje teritorijoje prie Amatų g.; dviračių takų infrastruktūros atnaujinimas ir plėtra Algirdo, V. Mykolaičio-Putino, Dariaus ir Girėno gatvėse – Pietinėje tikslinėje teritorijoje; Šv. Stepono skvero ir Šv. Stepono g. sutvarkymas; pėsčiųjų dviračių tiltas per Nerį tarp Lazdynų ir Naujamiesčio (Užvingio salos tiltas) ir viešosios erdvės sutvarkymas; Geležinkelio gatvės nuo Švitrigailos g. iki stoties aikštės Vilniaus m. rekonstravimo projektas; Tauro kalno parko ir Liuteronų sodų tvarkymas Pietinėje tikslinėje teritorijoje</t>
    </r>
  </si>
  <si>
    <t>2.1.1v</t>
  </si>
  <si>
    <t>2.1.2v</t>
  </si>
  <si>
    <t>2.1.3v</t>
  </si>
  <si>
    <t>2.1.4v</t>
  </si>
  <si>
    <t>2.1.5v</t>
  </si>
  <si>
    <t>2.1.6v</t>
  </si>
  <si>
    <t>2.1.7v</t>
  </si>
  <si>
    <t>2.1.8v</t>
  </si>
  <si>
    <t>2.1.9v</t>
  </si>
  <si>
    <t>2.1.10v</t>
  </si>
  <si>
    <t>2.1.11v</t>
  </si>
  <si>
    <t>2.1.12v</t>
  </si>
  <si>
    <t>2.1.13v</t>
  </si>
  <si>
    <t>2.1.14v</t>
  </si>
  <si>
    <t>2.1.15v</t>
  </si>
  <si>
    <t>2.1.16v</t>
  </si>
  <si>
    <t>2.1.17v</t>
  </si>
  <si>
    <r>
      <rPr>
        <b/>
        <sz val="9"/>
        <rFont val="Times New Roman"/>
        <family val="1"/>
      </rPr>
      <t>Veiksmas:</t>
    </r>
    <r>
      <rPr>
        <sz val="9"/>
        <rFont val="Times New Roman"/>
        <family val="1"/>
      </rPr>
      <t xml:space="preserve"> Kernavės g. nuo Žalgirio g. iki Lvovo g. rekonstrukcija, įrengiant modernias eismo saugos priemones</t>
    </r>
  </si>
  <si>
    <r>
      <rPr>
        <b/>
        <sz val="9"/>
        <rFont val="Times New Roman"/>
        <family val="1"/>
      </rPr>
      <t>Veiksmas:</t>
    </r>
    <r>
      <rPr>
        <sz val="9"/>
        <rFont val="Times New Roman"/>
        <family val="1"/>
      </rPr>
      <t xml:space="preserve"> Kareivių g. atkarpos tarp Žirmūnų g. ir Verkių g. bei Kareivių g. ir Verkių g. sankryžos rekonstrukcija įrengiant eismo saugos priemones</t>
    </r>
  </si>
  <si>
    <r>
      <rPr>
        <b/>
        <sz val="9"/>
        <rFont val="Times New Roman"/>
        <family val="1"/>
      </rPr>
      <t xml:space="preserve">Veiksmas: </t>
    </r>
    <r>
      <rPr>
        <sz val="9"/>
        <rFont val="Times New Roman"/>
        <family val="1"/>
      </rPr>
      <t>Giedraičių  g. rekonstravimas, įrengiant modernias eismo saugos priemones</t>
    </r>
  </si>
  <si>
    <r>
      <rPr>
        <b/>
        <sz val="9"/>
        <rFont val="Times New Roman"/>
        <family val="1"/>
      </rPr>
      <t>Veiksmas:</t>
    </r>
    <r>
      <rPr>
        <sz val="9"/>
        <rFont val="Times New Roman"/>
        <family val="1"/>
      </rPr>
      <t xml:space="preserve"> Viešųjų erdvių tvarkymas Šiaurinėje tikslinėje teritorijoje tarp Giedraičių g. ir Kintų g. ir prie Giedraičių g. </t>
    </r>
  </si>
  <si>
    <r>
      <rPr>
        <b/>
        <sz val="9"/>
        <rFont val="Times New Roman"/>
        <family val="1"/>
      </rPr>
      <t xml:space="preserve">Veiksmas: </t>
    </r>
    <r>
      <rPr>
        <sz val="9"/>
        <rFont val="Times New Roman"/>
        <family val="1"/>
      </rPr>
      <t xml:space="preserve">Geriamojo vandens tiekimo ir nuotekų tvarkymo sistemos renovavimas ir plėtra Vilniaus mieste </t>
    </r>
  </si>
  <si>
    <r>
      <rPr>
        <b/>
        <sz val="9"/>
        <rFont val="Times New Roman"/>
        <family val="1"/>
      </rPr>
      <t>Veiksmas:</t>
    </r>
    <r>
      <rPr>
        <sz val="9"/>
        <rFont val="Times New Roman"/>
        <family val="1"/>
      </rPr>
      <t xml:space="preserve"> Vilnios pakrančių tvarkymas Pietinėje tikslinėje teritorijoje</t>
    </r>
  </si>
  <si>
    <r>
      <rPr>
        <b/>
        <sz val="9"/>
        <rFont val="Times New Roman"/>
        <family val="1"/>
      </rPr>
      <t>Veiksmas:</t>
    </r>
    <r>
      <rPr>
        <sz val="9"/>
        <rFont val="Times New Roman"/>
        <family val="1"/>
      </rPr>
      <t xml:space="preserve"> Centrinės gatvės – bulvaro su rekreacine įranga įrengimas Paplaujos rajone</t>
    </r>
  </si>
  <si>
    <r>
      <rPr>
        <b/>
        <sz val="9"/>
        <rFont val="Times New Roman"/>
        <family val="1"/>
      </rPr>
      <t>Veiksmas:</t>
    </r>
    <r>
      <rPr>
        <sz val="9"/>
        <rFont val="Times New Roman"/>
        <family val="1"/>
      </rPr>
      <t xml:space="preserve"> Pėsčiųjų – dviračių takų infrastruktūros atnaujinimas ir plėtra Žalgirio, Rinktinės, Širvintų, Kernavės gatvėse – Šiaurinėje tikslinėje teritorijoje </t>
    </r>
  </si>
  <si>
    <r>
      <rPr>
        <b/>
        <sz val="9"/>
        <rFont val="Times New Roman"/>
        <family val="1"/>
      </rPr>
      <t xml:space="preserve">Veiksmas: </t>
    </r>
    <r>
      <rPr>
        <sz val="9"/>
        <rFont val="Times New Roman"/>
        <family val="1"/>
      </rPr>
      <t xml:space="preserve">Viešųjų erdvių tvarkymas Pietinėje tikslinėje teritorijoje prie rekonstruojamų Aukštaičių g., Paupio g. ir Drujos g. </t>
    </r>
  </si>
  <si>
    <r>
      <rPr>
        <b/>
        <sz val="9"/>
        <rFont val="Times New Roman"/>
        <family val="1"/>
      </rPr>
      <t xml:space="preserve">Veiksmas: </t>
    </r>
    <r>
      <rPr>
        <sz val="9"/>
        <rFont val="Times New Roman"/>
        <family val="1"/>
      </rPr>
      <t>Misionierių sodų atkūrimas</t>
    </r>
  </si>
  <si>
    <r>
      <rPr>
        <b/>
        <sz val="9"/>
        <rFont val="Times New Roman"/>
        <family val="1"/>
      </rPr>
      <t xml:space="preserve">Veiksmas: </t>
    </r>
    <r>
      <rPr>
        <sz val="9"/>
        <rFont val="Times New Roman"/>
        <family val="1"/>
      </rPr>
      <t>Aukštaičių g. įrengimas su įvažiavimų į Drujos  g. ir Paupio g. rekonstravimu</t>
    </r>
  </si>
  <si>
    <r>
      <rPr>
        <b/>
        <sz val="9"/>
        <rFont val="Times New Roman"/>
        <family val="1"/>
      </rPr>
      <t>Veiksmas:</t>
    </r>
    <r>
      <rPr>
        <sz val="9"/>
        <rFont val="Times New Roman"/>
        <family val="1"/>
      </rPr>
      <t xml:space="preserve"> Viešosios erdvės tvarkymas Pietinėje tikslinėje teritorijoje prie Vingrių g. </t>
    </r>
  </si>
  <si>
    <r>
      <rPr>
        <b/>
        <sz val="9"/>
        <rFont val="Times New Roman"/>
        <family val="1"/>
      </rPr>
      <t xml:space="preserve">Veiksmas: </t>
    </r>
    <r>
      <rPr>
        <sz val="9"/>
        <rFont val="Times New Roman"/>
        <family val="1"/>
      </rPr>
      <t xml:space="preserve">Viešosios erdvės tvarkymas Pietinėje tikslinėje teritorijoje prie Amatų g. </t>
    </r>
  </si>
  <si>
    <r>
      <rPr>
        <b/>
        <sz val="9"/>
        <rFont val="Times New Roman"/>
        <family val="1"/>
      </rPr>
      <t xml:space="preserve">Veiksmas: </t>
    </r>
    <r>
      <rPr>
        <sz val="9"/>
        <rFont val="Times New Roman"/>
        <family val="1"/>
      </rPr>
      <t xml:space="preserve">Dviračių takų infrastruktūros atnaujinimas ir plėtra Algirdo, V. Mykolaičio-Putino, Geležinkelio, Dariaus ir Girėno gatvėse – Pietinėje tikslinėje teritorijoje </t>
    </r>
  </si>
  <si>
    <r>
      <rPr>
        <b/>
        <sz val="9"/>
        <rFont val="Times New Roman"/>
        <family val="1"/>
      </rPr>
      <t xml:space="preserve">Veiksmas: </t>
    </r>
    <r>
      <rPr>
        <sz val="9"/>
        <rFont val="Times New Roman"/>
        <family val="1"/>
      </rPr>
      <t xml:space="preserve">Šv. Stepono skvero ir Šv. Stepono g. sutvarkymas </t>
    </r>
  </si>
  <si>
    <r>
      <rPr>
        <b/>
        <sz val="9"/>
        <rFont val="Times New Roman"/>
        <family val="1"/>
      </rPr>
      <t xml:space="preserve">Veiksmas: </t>
    </r>
    <r>
      <rPr>
        <sz val="9"/>
        <rFont val="Times New Roman"/>
        <family val="1"/>
      </rPr>
      <t>Pėsčiųjų dviračių tilto per Nerį tarp Lazdynų ir Naujamiesčio (Užvingio salos tiltas) įrengimas ir viešosios erdvės sutvarkymas</t>
    </r>
  </si>
  <si>
    <r>
      <rPr>
        <b/>
        <sz val="9"/>
        <rFont val="Times New Roman"/>
        <family val="1"/>
      </rPr>
      <t xml:space="preserve">Veiksmas: </t>
    </r>
    <r>
      <rPr>
        <sz val="9"/>
        <rFont val="Times New Roman"/>
        <family val="1"/>
      </rPr>
      <t>Tauro kalno parko ir Liuteronų sodų tvarkymas Pietinėje tikslinėje teritorijoje</t>
    </r>
  </si>
  <si>
    <t>Projektas įgyvendinamas per atskiras veiklas:
1.1 veikla „Vandens tiekimo ir nuotekų surinkimo tinklų rekonstrukcija“ apima 8 atskirus projektus, tinkamų finansuoti išlaidų suma apie 5.609.890,12 eurų, projektai baigti.
1.2 veikla „Vandens tiekimo ir nuotekų tvarkymo infrastruktūros plėtra“ apima 11 atskirų projektų, tinkamų finansuoti išlaidų suma apie 6.630.203,21 eurų.  Projektai baigti.
1.3 veikla „Vandens ruošimo įrenginių nauja statyba“ apima 2 projektus, tinkamų finansuoti išlaidų suma 2.918638,40 eurų. Projektai įgyvendinti.
1.5 veikla Techninės priežiūros paslaugos“, tinkamų finansuoti išlaidų suma 167.418,20 eurų.                                                                                                                                                                                                                         1.5.4 veikla Vilniaus miesto vandentiekio tinklo hidraulinio modeliavimo Informacinės sistemos sukūrimas ir įdiegimas, tinkamų finansuoti išlaidų suma 210.500 Eurų</t>
  </si>
  <si>
    <t>Baigtas įgyvendinti</t>
  </si>
  <si>
    <t>2.2.</t>
  </si>
  <si>
    <r>
      <t xml:space="preserve">Uždavinys: </t>
    </r>
    <r>
      <rPr>
        <sz val="9"/>
        <rFont val="Times New Roman"/>
        <family val="1"/>
      </rPr>
      <t xml:space="preserve">Optimizuoti socialinę-demografinę senos statybos gyvenamųjų rajonų struktūrą, didinant jų patrauklumą </t>
    </r>
  </si>
  <si>
    <t>2-R-2</t>
  </si>
  <si>
    <t>Jaunimo skaičius 1000 gyventojų (tikslinių teritorijų ribose)</t>
  </si>
  <si>
    <t>2.2-P-1</t>
  </si>
  <si>
    <t>2.2-P-2</t>
  </si>
  <si>
    <t>2.2-P-3</t>
  </si>
  <si>
    <t>2.2-P-4</t>
  </si>
  <si>
    <t>2.2-P-5</t>
  </si>
  <si>
    <t>2.2-P-6</t>
  </si>
  <si>
    <t>2.2-P-7</t>
  </si>
  <si>
    <t>2.2-P-8</t>
  </si>
  <si>
    <t>2.2-P-9</t>
  </si>
  <si>
    <t>2.2-P-10</t>
  </si>
  <si>
    <t>2.2-P-11</t>
  </si>
  <si>
    <t>2.2-P-12</t>
  </si>
  <si>
    <t>2.2-P-13</t>
  </si>
  <si>
    <t>2.2-P-14</t>
  </si>
  <si>
    <t>2.2-P-15</t>
  </si>
  <si>
    <t>Įgyvendintų inovacijų paklausos skatinimo sprendimų skaičius</t>
  </si>
  <si>
    <t>Investicijas gavusios vaikų priežiūros arba švietimo infrastruktūros pajėgumas</t>
  </si>
  <si>
    <t>Metinis pirminės energijos suvartojimo viešuosiuose pastatuose sumažėjimas, kWh / per metus</t>
  </si>
  <si>
    <t>Pagal veiksmų programą ERPF lėšomis sukurtos naujos ikimokyklinio ir priešmokyklinio ugdymo vietos</t>
  </si>
  <si>
    <t xml:space="preserve">Namų ūkių, priskirtų geresnei energijos vartojimo efektyvumo klasei, skaičius </t>
  </si>
  <si>
    <t>Sukurti/pagerinti atskiro komunalinių atliekų surinkimo pajėgumai, tonomis per metus</t>
  </si>
  <si>
    <t>Pagal veiksmų programą ERPF lėšomis atnaujintos ikimokyklinio ir / ar priešmokyklinio ugdymo grupės, skaičius</t>
  </si>
  <si>
    <t>Investicijas gavusių socialinių paslaugų infrastruktūros objektų skaičius</t>
  </si>
  <si>
    <t>Tikslinių grupių asmenys, gavę tiesioginės naudos iš investicijų į socialinių paslaugų infrastruktūrą</t>
  </si>
  <si>
    <t>Investicijas gavusiose įstaigose esančios vietos socialinių paslaugų gavėjams</t>
  </si>
  <si>
    <t xml:space="preserve">BIVP projektų veiklų dalyviai, skaičius </t>
  </si>
  <si>
    <t xml:space="preserve">Projektų, kuriuos visiškai arba iš dalies įgyvendino socialiniai partneriai ar NVO, skaičius </t>
  </si>
  <si>
    <t>Modernizuoti kultūros infrastruktūros objektai, skaičius, vnt.</t>
  </si>
  <si>
    <t xml:space="preserve">Modernizuoti centralizuoto šilumos tiekimo tinklai, km </t>
  </si>
  <si>
    <t>Produkto rodiklis nepasiektas. Gyventojų skaičius tikslinėse teritorijose 2020-10-01 Registrų centro duomenimis  </t>
  </si>
  <si>
    <t>2.2.1v</t>
  </si>
  <si>
    <t>2.2.2v</t>
  </si>
  <si>
    <t>2.2.3v</t>
  </si>
  <si>
    <t>2.2.4v</t>
  </si>
  <si>
    <t>2.2.5v</t>
  </si>
  <si>
    <t>2.2.6v</t>
  </si>
  <si>
    <t>2.2.7v</t>
  </si>
  <si>
    <t>2.2.8v</t>
  </si>
  <si>
    <t>2.2.9v</t>
  </si>
  <si>
    <t>2.2.10v</t>
  </si>
  <si>
    <t>2.2.11v</t>
  </si>
  <si>
    <t>2.2.12v</t>
  </si>
  <si>
    <t>2.2.13v</t>
  </si>
  <si>
    <t>2.2.14v</t>
  </si>
  <si>
    <t>2.2.15v</t>
  </si>
  <si>
    <t>2.2.16v</t>
  </si>
  <si>
    <t>2.2.17v</t>
  </si>
  <si>
    <t>2.2.18v</t>
  </si>
  <si>
    <t>2.2.19v</t>
  </si>
  <si>
    <t>2.2.20v</t>
  </si>
  <si>
    <t>2.2.21v</t>
  </si>
  <si>
    <t>2.2.22v</t>
  </si>
  <si>
    <t>2.2.23v</t>
  </si>
  <si>
    <t>2.2.26v</t>
  </si>
  <si>
    <r>
      <rPr>
        <b/>
        <sz val="9"/>
        <rFont val="Times New Roman"/>
        <family val="1"/>
      </rPr>
      <t>Veiksmas:</t>
    </r>
    <r>
      <rPr>
        <sz val="9"/>
        <rFont val="Times New Roman"/>
        <family val="1"/>
      </rPr>
      <t xml:space="preserve"> Lazdynų mokyklos efektyvumo didinimas</t>
    </r>
  </si>
  <si>
    <r>
      <rPr>
        <b/>
        <sz val="9"/>
        <rFont val="Times New Roman"/>
        <family val="1"/>
      </rPr>
      <t>Veiksmas:</t>
    </r>
    <r>
      <rPr>
        <sz val="9"/>
        <rFont val="Times New Roman"/>
        <family val="1"/>
      </rPr>
      <t xml:space="preserve"> Vilniaus Genio progimnazijos efektyvumo didinimas</t>
    </r>
  </si>
  <si>
    <r>
      <rPr>
        <b/>
        <sz val="9"/>
        <rFont val="Times New Roman"/>
        <family val="1"/>
      </rPr>
      <t>Veiksmas:</t>
    </r>
    <r>
      <rPr>
        <sz val="9"/>
        <rFont val="Times New Roman"/>
        <family val="1"/>
      </rPr>
      <t xml:space="preserve"> Kompleksinis gyvenamojo rajono kvartalo Žirmūnų g., Minties g., Tuskulėnų g. trikampyje viešosios infrastruktūros atnaujinimas</t>
    </r>
  </si>
  <si>
    <r>
      <rPr>
        <b/>
        <sz val="9"/>
        <rFont val="Times New Roman"/>
        <family val="1"/>
      </rPr>
      <t>Veiksmas:</t>
    </r>
    <r>
      <rPr>
        <sz val="9"/>
        <rFont val="Times New Roman"/>
        <family val="1"/>
      </rPr>
      <t xml:space="preserve"> Ikimokyklinio ir priešmokyklinio ugdymo prieinamumo didinimas Vilniaus mieste</t>
    </r>
  </si>
  <si>
    <r>
      <rPr>
        <b/>
        <sz val="9"/>
        <rFont val="Times New Roman"/>
        <family val="1"/>
      </rPr>
      <t>Veiksmas:</t>
    </r>
    <r>
      <rPr>
        <sz val="9"/>
        <rFont val="Times New Roman"/>
        <family val="1"/>
      </rPr>
      <t xml:space="preserve"> Vilniaus Aleksandro Puškino vidurinės mokyklos efektyvumo didinimas</t>
    </r>
  </si>
  <si>
    <r>
      <rPr>
        <b/>
        <sz val="9"/>
        <rFont val="Times New Roman"/>
        <family val="1"/>
      </rPr>
      <t xml:space="preserve">Veiksmas: </t>
    </r>
    <r>
      <rPr>
        <sz val="9"/>
        <rFont val="Times New Roman"/>
        <family val="1"/>
      </rPr>
      <t>Vilniaus Baltupių progimnazijos efektyvumo didinimas</t>
    </r>
  </si>
  <si>
    <r>
      <rPr>
        <b/>
        <sz val="9"/>
        <rFont val="Times New Roman"/>
        <family val="1"/>
      </rPr>
      <t xml:space="preserve">Veiksmas: </t>
    </r>
    <r>
      <rPr>
        <sz val="9"/>
        <rFont val="Times New Roman"/>
        <family val="1"/>
      </rPr>
      <t>Vilniaus Jeruzalės progimnazijos efektyvumo didinimas</t>
    </r>
  </si>
  <si>
    <r>
      <rPr>
        <b/>
        <sz val="9"/>
        <rFont val="Times New Roman"/>
        <family val="1"/>
      </rPr>
      <t xml:space="preserve">Veiksmas: </t>
    </r>
    <r>
      <rPr>
        <sz val="9"/>
        <rFont val="Times New Roman"/>
        <family val="1"/>
      </rPr>
      <t>Vilniaus Jono Basanavičiaus gimnazijos efektyvumo didinimas</t>
    </r>
  </si>
  <si>
    <r>
      <rPr>
        <b/>
        <sz val="9"/>
        <rFont val="Times New Roman"/>
        <family val="1"/>
      </rPr>
      <t>Veiksmas:</t>
    </r>
    <r>
      <rPr>
        <sz val="9"/>
        <rFont val="Times New Roman"/>
        <family val="1"/>
      </rPr>
      <t xml:space="preserve"> Vilniaus Žygimanto Augusto pagrindinės mokyklos efektyvumo didinimas</t>
    </r>
  </si>
  <si>
    <r>
      <rPr>
        <b/>
        <sz val="9"/>
        <rFont val="Times New Roman"/>
        <family val="1"/>
      </rPr>
      <t>Veiksmas:</t>
    </r>
    <r>
      <rPr>
        <sz val="9"/>
        <rFont val="Times New Roman"/>
        <family val="1"/>
      </rPr>
      <t xml:space="preserve"> Vilniaus Gedimino technikos universiteto inžinerijos licėjaus efektyvumo didinimas</t>
    </r>
  </si>
  <si>
    <r>
      <rPr>
        <b/>
        <sz val="9"/>
        <rFont val="Times New Roman"/>
        <family val="1"/>
      </rPr>
      <t xml:space="preserve">Veiksmas: </t>
    </r>
    <r>
      <rPr>
        <sz val="9"/>
        <rFont val="Times New Roman"/>
        <family val="1"/>
      </rPr>
      <t>Vilniaus Ąžuolyno progimnazijos efektyvumo didinimas</t>
    </r>
  </si>
  <si>
    <r>
      <rPr>
        <b/>
        <sz val="9"/>
        <rFont val="Times New Roman"/>
        <family val="1"/>
      </rPr>
      <t xml:space="preserve">Veiksmas: </t>
    </r>
    <r>
      <rPr>
        <sz val="9"/>
        <rFont val="Times New Roman"/>
        <family val="1"/>
      </rPr>
      <t>Vilniaus Antano Vienuolio progimnazijos efektyvumo didinimas</t>
    </r>
  </si>
  <si>
    <r>
      <rPr>
        <b/>
        <sz val="9"/>
        <rFont val="Times New Roman"/>
        <family val="1"/>
      </rPr>
      <t xml:space="preserve">Veiksmas: </t>
    </r>
    <r>
      <rPr>
        <sz val="9"/>
        <rFont val="Times New Roman"/>
        <family val="1"/>
      </rPr>
      <t>Vilniaus Emilijos Pliaterytės progimnazijos efektyvumo didinimas</t>
    </r>
  </si>
  <si>
    <r>
      <rPr>
        <b/>
        <sz val="9"/>
        <rFont val="Times New Roman"/>
        <family val="1"/>
      </rPr>
      <t xml:space="preserve">Veiksmas: </t>
    </r>
    <r>
      <rPr>
        <sz val="9"/>
        <rFont val="Times New Roman"/>
        <family val="1"/>
      </rPr>
      <t>Vilniaus Jono Basanavičiaus progimnazijos efektyvumo didinimas</t>
    </r>
  </si>
  <si>
    <r>
      <rPr>
        <b/>
        <sz val="9"/>
        <rFont val="Times New Roman"/>
        <family val="1"/>
      </rPr>
      <t xml:space="preserve">Veiksmas: </t>
    </r>
    <r>
      <rPr>
        <sz val="9"/>
        <rFont val="Times New Roman"/>
        <family val="1"/>
      </rPr>
      <t>Vilniaus Salomėjos Nėries gimnazijos efektyvumo didinimas</t>
    </r>
  </si>
  <si>
    <r>
      <rPr>
        <b/>
        <sz val="9"/>
        <rFont val="Times New Roman"/>
        <family val="1"/>
      </rPr>
      <t xml:space="preserve">Veiksmas: </t>
    </r>
    <r>
      <rPr>
        <sz val="9"/>
        <rFont val="Times New Roman"/>
        <family val="1"/>
      </rPr>
      <t>Vilniaus Simono Stanevičiaus progimnazijos efektyvumo didinimas</t>
    </r>
  </si>
  <si>
    <r>
      <rPr>
        <b/>
        <sz val="9"/>
        <rFont val="Times New Roman"/>
        <family val="1"/>
      </rPr>
      <t xml:space="preserve">Veiksmas: </t>
    </r>
    <r>
      <rPr>
        <sz val="9"/>
        <rFont val="Times New Roman"/>
        <family val="1"/>
      </rPr>
      <t>Vilniaus Sofijos Kovalevskajos gimnazijos/progimnazijos efektyvumo didinimas</t>
    </r>
  </si>
  <si>
    <r>
      <rPr>
        <b/>
        <sz val="9"/>
        <rFont val="Times New Roman"/>
        <family val="1"/>
      </rPr>
      <t>Veiksmas:</t>
    </r>
    <r>
      <rPr>
        <sz val="9"/>
        <rFont val="Times New Roman"/>
        <family val="1"/>
      </rPr>
      <t xml:space="preserve"> Vilniaus Spindulio progimnazijos efektyvumo didinimas</t>
    </r>
  </si>
  <si>
    <r>
      <rPr>
        <b/>
        <sz val="9"/>
        <rFont val="Times New Roman"/>
        <family val="1"/>
      </rPr>
      <t xml:space="preserve">Veiksmas: </t>
    </r>
    <r>
      <rPr>
        <sz val="9"/>
        <rFont val="Times New Roman"/>
        <family val="1"/>
      </rPr>
      <t>Vilniaus Žemynos gimnazijos efektyvumo didinimas</t>
    </r>
  </si>
  <si>
    <r>
      <rPr>
        <b/>
        <sz val="9"/>
        <rFont val="Times New Roman"/>
        <family val="1"/>
      </rPr>
      <t>Veiksmas:</t>
    </r>
    <r>
      <rPr>
        <sz val="9"/>
        <rFont val="Times New Roman"/>
        <family val="1"/>
      </rPr>
      <t xml:space="preserve"> Vilniaus Žemynos progimnazijos efektyvumo didinimas</t>
    </r>
  </si>
  <si>
    <r>
      <rPr>
        <b/>
        <sz val="9"/>
        <rFont val="Times New Roman"/>
        <family val="1"/>
      </rPr>
      <t xml:space="preserve">Veiksmas: </t>
    </r>
    <r>
      <rPr>
        <sz val="9"/>
        <rFont val="Times New Roman"/>
        <family val="1"/>
      </rPr>
      <t>Vilniaus Žirmūnų gimnazijos sporto aikštyno rekonstrukcija, Žirmūnų g. 37</t>
    </r>
  </si>
  <si>
    <r>
      <rPr>
        <b/>
        <sz val="9"/>
        <rFont val="Times New Roman"/>
        <family val="1"/>
      </rPr>
      <t xml:space="preserve">Veiksmas: </t>
    </r>
    <r>
      <rPr>
        <sz val="9"/>
        <rFont val="Times New Roman"/>
        <family val="1"/>
      </rPr>
      <t>Komunalinių atliekų konteinerių aikštelių įrengimas ir komunalinių atliekų konteinerių aikštelėms įsigijimas Vilniaus mieste</t>
    </r>
  </si>
  <si>
    <r>
      <rPr>
        <b/>
        <sz val="9"/>
        <rFont val="Times New Roman"/>
        <family val="1"/>
      </rPr>
      <t xml:space="preserve">Veiksmas: </t>
    </r>
    <r>
      <rPr>
        <sz val="9"/>
        <rFont val="Times New Roman"/>
        <family val="1"/>
      </rPr>
      <t xml:space="preserve">Vilniaus miesto savivaldybės neformalųjį švietimą papildančio ugdymo mokyklų infrastruktūros tobulinimas </t>
    </r>
  </si>
  <si>
    <r>
      <rPr>
        <b/>
        <sz val="9"/>
        <rFont val="Times New Roman"/>
        <family val="1"/>
      </rPr>
      <t>Veiksmas:</t>
    </r>
    <r>
      <rPr>
        <sz val="9"/>
        <rFont val="Times New Roman"/>
        <family val="1"/>
      </rPr>
      <t xml:space="preserve"> Nakvynės namų A. Kojelavičiaus g. 50 rekonstrukcija</t>
    </r>
  </si>
  <si>
    <t>Projektas baigtas. Pakeistas mokyklos pavadinimas, dabar - Vilniaus kunigaikščio Gedimino progimnazija.</t>
  </si>
  <si>
    <t>Darbai baigti. Numatomas GMP teikimas 2021-01-30</t>
  </si>
  <si>
    <t>Darbai baigti. GMP pateikimo data perkelta į 2021-04-30.</t>
  </si>
  <si>
    <t>Vyksta papildomų rangos darbų pirkimas.  Numatomas GMP teikimas 2021-06-30</t>
  </si>
  <si>
    <t>Darbai baigti. GMP pateikimas perkeltas į 2021-04-30.</t>
  </si>
  <si>
    <t>Darbai baigti. GMP teikimas perkeltas į 2021-01-30</t>
  </si>
  <si>
    <t>Darbai baigti. 11-30 pateiktas GMP.</t>
  </si>
  <si>
    <t>Darbai baigti. GMP teikimas perkeltas į 2021-06-30</t>
  </si>
  <si>
    <t>Darbai baigti. Vykdomi papildomi rangos darbai.</t>
  </si>
  <si>
    <t>Darbai baigti. GMP teikimas perkeltas į 2021-04-30</t>
  </si>
  <si>
    <t>Darbai baigti</t>
  </si>
  <si>
    <t>Liepaitės, Grigiškės, Karoliniškės - darbai baigti. J. Vienožinskio, Sporto m-kloje  - vyksta rangos darbai.</t>
  </si>
  <si>
    <r>
      <t xml:space="preserve">Priemonė: </t>
    </r>
    <r>
      <rPr>
        <sz val="9"/>
        <rFont val="Times New Roman"/>
        <family val="1"/>
      </rPr>
      <t>Kompleksinis gyvenamojo rajono kvartalo Žirmūnų g., Minties g„ Tuskulėnų g. trikampyje, viešosios infrastruktūros atnaujinimas</t>
    </r>
  </si>
  <si>
    <r>
      <t xml:space="preserve">Priemonė: </t>
    </r>
    <r>
      <rPr>
        <sz val="9"/>
        <rFont val="Times New Roman"/>
        <family val="1"/>
      </rPr>
      <t>Padidinti ikimokyklinio ugdymo paslaugų prieinamumą statant modulinius darželius prie Vilniaus lopšelio-darželio „Gabijėlė“, Vilniaus lopšelio-darželio „Vandenis“, Vilniaus lopšelio-darželio „Atžalėlės“, Vilniaus lopšelio-darželio „Gintarėlis“, Vilniaus lopšelio-darželio „Strazdelis“, Vilniaus lopšelio-darželio „Medynėlis“</t>
    </r>
  </si>
  <si>
    <r>
      <t xml:space="preserve">Priemonė: </t>
    </r>
    <r>
      <rPr>
        <sz val="9"/>
        <rFont val="Times New Roman"/>
        <family val="1"/>
      </rPr>
      <t xml:space="preserve">Tobulinti pradinio ir pagrindinio ugdymo, vidurinių ir progimnazijų, gimnazijų tipo mokyklų tinklą ir gerinant ugdymo kokybę per pastatų, ugdymo priemonių ir aplinkos modernizavimą skiriant didelį dėmesį kūrybiškumą skatinančiai ugdymosi aplinkai, užtikrinant vaikų saugumą ir pritaikant nenaudojamas švietimo įstaigų patalpas kitoms formalaus švietimo reikmėms; Vilniaus Žirmūnų gimnazijos sporto aikštyno rekonstrukcija, Žirmūnų g. 37 </t>
    </r>
  </si>
  <si>
    <r>
      <t xml:space="preserve">Priemonė: </t>
    </r>
    <r>
      <rPr>
        <sz val="9"/>
        <rFont val="Times New Roman"/>
        <family val="1"/>
      </rPr>
      <t xml:space="preserve">Modernizuoti atliekų tvarkymą, didinant antrinį jų panaudojimą: komunalinių atliekų konteinerių aikštelių įrengimas ir komunalinių atliekų konteinerių aikštelėms įsigijimas Vilniaus mieste </t>
    </r>
  </si>
  <si>
    <r>
      <t xml:space="preserve">Priemonė: </t>
    </r>
    <r>
      <rPr>
        <sz val="9"/>
        <rFont val="Times New Roman"/>
        <family val="1"/>
      </rPr>
      <t>Plėsti ir tobulinti bendruomenių užimtumui ir socialinei integracijai svarbių neformalaus ugdymo ir kultūros paslaugų infrastruktūrą, formas ir turinį (Karoliniškių muzikos, Vilniaus chorinio dainavimo „Liepaitės“, Grigiškių meno, Justino Vienožinskio dailės mokyklų – neformaliojo ugdymo įstaigų aplinkos modernizavimas, Miesto sporto mokyklos ugdymo aplinkos modernizavimas); Lietuvos aklųjų bibliotekos (Skroblų g. 20) modernizavimas)</t>
    </r>
  </si>
  <si>
    <r>
      <t xml:space="preserve">Priemonė: </t>
    </r>
    <r>
      <rPr>
        <sz val="9"/>
        <rFont val="Times New Roman"/>
        <family val="1"/>
      </rPr>
      <t>Plėtoti ir modernizuoti stacionarių ir nestacionarių socialinių paslaugų infrastruktūrą; Laikinųjų namų Šv. Stepono g. 35/4 Vilniuje socialinių paslaugų infrastruktūros plėtra; nakvynės namų A. Kojelavičiaus g. 50 rekonstrukcija</t>
    </r>
  </si>
  <si>
    <r>
      <t xml:space="preserve">Priemonė: </t>
    </r>
    <r>
      <rPr>
        <sz val="9"/>
        <rFont val="Times New Roman"/>
        <family val="1"/>
      </rPr>
      <t xml:space="preserve">Didinti visų modernizuojamų darželių-mokyklų pastatų energinį efektyvumą (dviejų darželių-mokyklų renovavimas pietinėje teritorijoje didinant pastatų energinį efektyvumą („Vilkpėdės“, „Šaltinėlis“; darželio-mokyklos „Vaivorykštė“ renovavimas didinant pastatų energinį efektyvumą šiaurinėje teritorijoje) </t>
    </r>
  </si>
  <si>
    <r>
      <t xml:space="preserve">Priemonė: </t>
    </r>
    <r>
      <rPr>
        <sz val="9"/>
        <rFont val="Times New Roman"/>
        <family val="1"/>
      </rPr>
      <t>Skatinti tikslinių teritorijų daugiaaukščių gyvenamųjų namų energetinio efektyvumo didinimą: 128 daugiabučių gyvenamųjų namų renovacija šiaurinėje teritorijoje (70 proc. visų daugiabučių) ir 18 daugiabučių etaloniniame gyvenamojo rajono kvartale (Žirmūnų g., Minties g., Tuskulėnų g. trikampyje); 240 daugiabučių gyvenamųjų namų renovacija pietinėje teritorijoje (70 proc. visų daugiabučių)</t>
    </r>
  </si>
  <si>
    <r>
      <t xml:space="preserve">Priemonė: </t>
    </r>
    <r>
      <rPr>
        <sz val="9"/>
        <rFont val="Times New Roman"/>
        <family val="1"/>
      </rPr>
      <t>Didinti modernizuojamų neformalaus ugdymo įstaigų pastatų energinį efektyvumą (keturių neformalaus ugdymo įstaigų renovavimas didinant pastatų energinį efektyvumą: Karoliniškių muzikos mokyklos, Grigiškių meno mokyklos, Justino Vienožinskio dailės mokyklos, chorinio dainavimo mokyklos „Liepaitės“)</t>
    </r>
  </si>
  <si>
    <r>
      <t xml:space="preserve">Priemonė: </t>
    </r>
    <r>
      <rPr>
        <sz val="9"/>
        <rFont val="Times New Roman"/>
        <family val="1"/>
      </rPr>
      <t>Modernizuoti centralizuoto šilumos tiekimo tinklus, didinant jų efektyvumą</t>
    </r>
  </si>
  <si>
    <r>
      <t xml:space="preserve">Priemonė: </t>
    </r>
    <r>
      <rPr>
        <sz val="9"/>
        <rFont val="Times New Roman"/>
        <family val="1"/>
      </rPr>
      <t xml:space="preserve">Išbandyti Lietuvos mokslininkų kuriamas technologijas pasyvių, naudojančių atsinaujinančius energijos šaltinius pastatų  statybai (bandomasis projektas Žirmūnų g.) </t>
    </r>
  </si>
  <si>
    <t>3.1.</t>
  </si>
  <si>
    <t>3.2.</t>
  </si>
  <si>
    <t>2.3.</t>
  </si>
  <si>
    <r>
      <t xml:space="preserve">Priemonė: </t>
    </r>
    <r>
      <rPr>
        <sz val="9"/>
        <rFont val="Times New Roman"/>
        <family val="1"/>
      </rPr>
      <t>3.3. Pagal Šiaurinėje ir Pietinėje teritorijose veikiančių VVG parengtas vietos plėtros strategijas (bendradarbiaujant savivaldybei, įmonėms ir verslo asociacijoms, bendruomenėms ir kitoms nevyriausybinėms organizacijoms) įgyvendinti: vietos bendruomenių socialines ir kultūrines iniciatyvas socialinei integracijai didinti; jaunimo bei socialinio verslumo iniciatyvas, stažuočių, pameistrystės bei verslo akseleravimo projektus; sukurti vietines informavimo apie neformalaus ugdymo metu įgytas kompetencijas ir paslaugų paskirstymo sistemas, skatinančias jaunimo užimtumą, įdarbinimą ir verslumą; sukurti socialinio verslumo klasterio bei projektų idėjų pateikimo ir įgyvendinimo platformas; praplėsti (sukurti naujas) inovatyvias socialines ir švietimo paslaugas romų bendruomenei, siekiant mažinti jos socialinę atskirtį; plėtoti kūryba paremtas partnerystes ir iniciatyvas, skatinančias profesionalių menininkų dalyvavimą kūrybinėse partnerystėse, skirtose atskirtį patiriančių grupėms įtraukti į visuomenės gyvenimą ir kt.</t>
    </r>
  </si>
  <si>
    <t>3.3.</t>
  </si>
  <si>
    <t>BIVP projektų veiklų dalyviai, asmenų</t>
  </si>
  <si>
    <t>Projektų, kuriuos visiškai arba iš dalies įgyvendino socialiniai partneriai ar NVO</t>
  </si>
  <si>
    <t>Modernizuoti centralizuoto šilumos tiekimo tinklai, km</t>
  </si>
  <si>
    <t>Metinis pirminės energijos suvartojimo viešuosiuose pastatuose sumažėjimas, kWh per metus</t>
  </si>
  <si>
    <t>Namų ūkių, priskirtų geresnei energijos vartojimo efektyvumo klasei, skaičius</t>
  </si>
  <si>
    <t>1.6.</t>
  </si>
  <si>
    <t>1.5.</t>
  </si>
  <si>
    <t>1.4.</t>
  </si>
  <si>
    <t>Atnaujintos neformaliojo ugdymo įstaigos</t>
  </si>
  <si>
    <t>Sukurti / pagerinti atskiro komunalinių atliekų surinkimo pajėgumai, tonų per metus</t>
  </si>
  <si>
    <t>1.3.</t>
  </si>
  <si>
    <t>Pagal veiksmų programą ERPF lėšomis atnaujintos ikimokyklinio ir / ar priešmokyklinio ugdymo grupių skaičius</t>
  </si>
  <si>
    <t>Pagal veiksmų programą ERPF lėšomis atnaujintos ikimokyklinio ir / ar priešmokyklinio ugdymo grupės</t>
  </si>
  <si>
    <t>Pagal veiksmų programą ERPF lėšomis atnaujintos ikimokyklinio ir priešmokyklinio ugdymo mokyklos, skaičius</t>
  </si>
  <si>
    <t>2-R-3</t>
  </si>
  <si>
    <r>
      <t xml:space="preserve">Uždavinys: </t>
    </r>
    <r>
      <rPr>
        <sz val="9"/>
        <rFont val="Times New Roman"/>
        <family val="1"/>
      </rPr>
      <t>Skatinti darnų  judumą, mažinant triukšmo ir taršos šaltinius, plėtojant viešąjį ir netaršų transportą bei eismo saugą</t>
    </r>
  </si>
  <si>
    <t>2.3-P-1</t>
  </si>
  <si>
    <t>2.3-P-2</t>
  </si>
  <si>
    <t>2.3-P-3</t>
  </si>
  <si>
    <t>2.3-P-4</t>
  </si>
  <si>
    <t>2.3-P-5</t>
  </si>
  <si>
    <t>2.3-P-6</t>
  </si>
  <si>
    <t xml:space="preserve">2.3-P-7 </t>
  </si>
  <si>
    <t>2.3-P-8</t>
  </si>
  <si>
    <t xml:space="preserve">2.3-P-9 </t>
  </si>
  <si>
    <t xml:space="preserve">2.3-P-10 </t>
  </si>
  <si>
    <t>2.3-P-11</t>
  </si>
  <si>
    <t xml:space="preserve">Įgyvendintos darnaus judumo priemonės </t>
  </si>
  <si>
    <t xml:space="preserve">Įsigytos naujos ekologiškos viešojo transporto priemonės </t>
  </si>
  <si>
    <t xml:space="preserve">Įdiegtos intelektinės  transporto sistemos, skaičius </t>
  </si>
  <si>
    <t>Įrengtos elektromobilių įkrovimo prieigos, vnt.</t>
  </si>
  <si>
    <t xml:space="preserve">Įrengtų naujų dviračių ir (ar) pėsčiųjų takų, ir (ar) trasų ilgis </t>
  </si>
  <si>
    <t>Bendras metinis šiltnamio efektą sukeliančių dujų kiekio sumažėjimas, t CO2 ekvivalentu</t>
  </si>
  <si>
    <t>Bendras naujai nutiestų kelių TEN-T tinkle ilgis, km</t>
  </si>
  <si>
    <t xml:space="preserve">Įrengti ženklinimo infrastruktūros priemones, vnt. </t>
  </si>
  <si>
    <t xml:space="preserve">Įsigyti gatvių valymo įrengimai, vnt. </t>
  </si>
  <si>
    <t>Parengti darnaus judumo mieste planai, skaičius</t>
  </si>
  <si>
    <t>Viešojo transporto naudojimas Vilniaus miesto savivaldybėje (mln. kelionių per metus)</t>
  </si>
  <si>
    <r>
      <t xml:space="preserve">Priemonė: </t>
    </r>
    <r>
      <rPr>
        <sz val="9"/>
        <rFont val="Times New Roman"/>
        <family val="1"/>
      </rPr>
      <t>Modernizuoti ir plėtoti viešąjį transportą, didinti jo konkurencingumą ir patrauklumą (ekologiško viešojo transporto plėtojimas; ekologiškų transporto priemonių įsigijimas; Viešojo transporto eismo juostų plėtra Vilniaus miesto savivaldybės teritorijoje</t>
    </r>
  </si>
  <si>
    <t>Įsigytų naujų ekologiškų viešojo transporto priemonių skaičius</t>
  </si>
  <si>
    <t>Įgyvendintų darnaus judumo priemonių skaičius</t>
  </si>
  <si>
    <r>
      <t xml:space="preserve">Priemonė: </t>
    </r>
    <r>
      <rPr>
        <sz val="9"/>
        <rFont val="Times New Roman"/>
        <family val="1"/>
      </rPr>
      <t>Plėtoti dviračių transporto infrastruktūrą (pagrindinių dviračių trasų, jų jungčių, saugos ir kitos infrastruktūros įrengimas tikslinėse teritorijose ir tiesioginėje jų įtakos zonoje): Dviračių tako T. Narbuto g. nuo Pilaitės pr. iki Konstitucijos pr. įrengimas; dviračių turizmo trasų ir maršrutų (jungčių su Trakų ir Vilniaus rajonų savivaldybėmis) ženklinimas (su Vilniaus, Trakų, Širvintų rajonų savivaldybėmis))</t>
    </r>
  </si>
  <si>
    <t>Įrengtų naujų dviračių ir (ar) pėsčiųjų takų, ir (ar) trasų ilgis, km</t>
  </si>
  <si>
    <t>Įrengti ženklinimo infrastruktūros priemones, vnt.</t>
  </si>
  <si>
    <r>
      <t xml:space="preserve">Priemonė: </t>
    </r>
    <r>
      <rPr>
        <sz val="9"/>
        <rFont val="Times New Roman"/>
        <family val="1"/>
      </rPr>
      <t xml:space="preserve">Rengti darnaus judumo planus, diegti modernias judumo valdymo priemones (kilpinis eismo reguliavimas Vilniaus miesto senamiesčio branduolio teritorijoje; Viešojo transporto e. bilieto sistemos vystymas Vilniaus regione; Elektromobilių įkrovimo stotelių įrengimas Vilniaus mieste; Dviračių ir kitų riedėjimo priemonių laikymo ir saugojimo infrastruktūros įrengimas Vilniaus miesto savivaldybės teritorijoje) </t>
    </r>
  </si>
  <si>
    <t>Įdiegtų intelektinių transporto sistemų skaičius</t>
  </si>
  <si>
    <t>Parengtų darnaus judumo mieste planų skaičius</t>
  </si>
  <si>
    <r>
      <t xml:space="preserve">Priemonė: </t>
    </r>
    <r>
      <rPr>
        <sz val="9"/>
        <rFont val="Times New Roman"/>
        <family val="1"/>
      </rPr>
      <t xml:space="preserve">Formuoti greito eismo gatvių tinklą, minimizuojant automobilių srautus kitose gatvėse (transeuropinio tinklo jungties – Vilniaus miesto vakarinio aplinkkelio įrengimas (III etapas)) </t>
    </r>
  </si>
  <si>
    <r>
      <t xml:space="preserve">Priemonė: </t>
    </r>
    <r>
      <rPr>
        <sz val="9"/>
        <rFont val="Times New Roman"/>
        <family val="1"/>
      </rPr>
      <t xml:space="preserve">Mažinti gatvių aplinkos oro taršą, gerinant gatvių valymą, modernizuojant oro taršos stebėseną ir operatyvų informavimą (Vilniaus miesto aplinkos oro kokybės gerinimas) </t>
    </r>
  </si>
  <si>
    <t>Įsigyti gatvių valymo įrenginiai, vnt.</t>
  </si>
  <si>
    <t>Įgyvendintos visuomenės informavimo kampanijos apie galimybes gyventojams prisidėti prie aplinkos oro taršos mažinimo, aplinkos oro kokybės gerinimo ir galimas neatsakingo elgesio pasekmes, vnt.</t>
  </si>
  <si>
    <t>Lietaus nuotėkio plotas, iš kurio surenkamam paviršiniam (lietaus) vandeniui tvarkyti įrengta ir (ar) rekonstruota infrastruktūra, ha</t>
  </si>
  <si>
    <r>
      <t xml:space="preserve">Priemonė: </t>
    </r>
    <r>
      <rPr>
        <sz val="9"/>
        <rFont val="Times New Roman"/>
        <family val="1"/>
      </rPr>
      <t>Mažinti neigiamas klimato kaitos pasekmes plėtojant ir modernizuojant lietaus nuotekų tvarkymo infrastruktūrą (T. Narbuto–Saltoniškių gatvių lietaus nuotekynės rekonstrukcija su valyklos ir taršos monitoringo mazgo įrengimu; Geležinio Vilko lietaus nuotekynės kolektoriaus rekonstrukcija su kaupyklų-valyklų ir taršos monitoringo mazgų įrengimu; Karoliniškių valymo įrenginių rekonstrukcija; Vilniaus miesto lietaus nuotekynės tinklų inventorizavimas, duomenų skaitmeninimas ir registravimas).</t>
    </r>
  </si>
  <si>
    <r>
      <t xml:space="preserve">Priemonė: </t>
    </r>
    <r>
      <rPr>
        <sz val="9"/>
        <rFont val="Times New Roman"/>
        <family val="1"/>
      </rPr>
      <t xml:space="preserve">Modernizuoti gatvių apšvietimą, skatinant energijos taupymą (dalis Vilniaus miesto gatvių apšvietimo modernizavimo projekto) </t>
    </r>
  </si>
  <si>
    <t>2.3.1v</t>
  </si>
  <si>
    <t xml:space="preserve">2.3.2v </t>
  </si>
  <si>
    <t xml:space="preserve">2.3.3v </t>
  </si>
  <si>
    <t xml:space="preserve">2.3.4v </t>
  </si>
  <si>
    <t xml:space="preserve">2.3.5v </t>
  </si>
  <si>
    <t xml:space="preserve">2.3.6v </t>
  </si>
  <si>
    <t xml:space="preserve">2.3.7v </t>
  </si>
  <si>
    <t xml:space="preserve">2.3.8v </t>
  </si>
  <si>
    <t xml:space="preserve">2.3.9v </t>
  </si>
  <si>
    <t xml:space="preserve">2.3.10v </t>
  </si>
  <si>
    <t xml:space="preserve">2.3.11v </t>
  </si>
  <si>
    <t xml:space="preserve">2.3.12v </t>
  </si>
  <si>
    <r>
      <rPr>
        <b/>
        <sz val="9"/>
        <rFont val="Times New Roman"/>
        <family val="1"/>
      </rPr>
      <t xml:space="preserve">Veiksmas: </t>
    </r>
    <r>
      <rPr>
        <sz val="9"/>
        <rFont val="Times New Roman"/>
        <family val="1"/>
      </rPr>
      <t>Miesto viešojo transporto priemonių parko atnaujinimas Vilniaus mieste</t>
    </r>
  </si>
  <si>
    <r>
      <rPr>
        <b/>
        <sz val="9"/>
        <rFont val="Times New Roman"/>
        <family val="1"/>
      </rPr>
      <t>Veiksmas:</t>
    </r>
    <r>
      <rPr>
        <sz val="9"/>
        <rFont val="Times New Roman"/>
        <family val="1"/>
      </rPr>
      <t xml:space="preserve"> Kilpinis eismo reguliavimas Vilniaus miesto senamiesčio branduolio teritorijoje</t>
    </r>
  </si>
  <si>
    <r>
      <rPr>
        <b/>
        <sz val="9"/>
        <rFont val="Times New Roman"/>
        <family val="1"/>
      </rPr>
      <t>Veiksmas:</t>
    </r>
    <r>
      <rPr>
        <sz val="9"/>
        <rFont val="Times New Roman"/>
        <family val="1"/>
      </rPr>
      <t xml:space="preserve"> Viešojo transporto e. bilieto sistemos vystymas Vilniaus regione</t>
    </r>
  </si>
  <si>
    <r>
      <rPr>
        <b/>
        <sz val="9"/>
        <rFont val="Times New Roman"/>
        <family val="1"/>
      </rPr>
      <t>Veiksmas:</t>
    </r>
    <r>
      <rPr>
        <sz val="9"/>
        <rFont val="Times New Roman"/>
        <family val="1"/>
      </rPr>
      <t xml:space="preserve"> Elektromobilių įkrovimo stotelių įrengimas Vilniaus mieste</t>
    </r>
  </si>
  <si>
    <r>
      <rPr>
        <b/>
        <sz val="9"/>
        <rFont val="Times New Roman"/>
        <family val="1"/>
      </rPr>
      <t>Veiksmas:</t>
    </r>
    <r>
      <rPr>
        <sz val="9"/>
        <rFont val="Times New Roman"/>
        <family val="1"/>
      </rPr>
      <t xml:space="preserve"> Dviračių tako T. Narbuto g. nuo Pilaitės pr. iki Konstitucijos pr. įrengimas</t>
    </r>
  </si>
  <si>
    <r>
      <rPr>
        <b/>
        <sz val="9"/>
        <rFont val="Times New Roman"/>
        <family val="1"/>
      </rPr>
      <t>Veiksmas:</t>
    </r>
    <r>
      <rPr>
        <sz val="9"/>
        <rFont val="Times New Roman"/>
        <family val="1"/>
      </rPr>
      <t xml:space="preserve"> Dviračių turizmo trasų ir maršrutų (jungčių su Trakų ir Vilniaus rajonų savivaldybėmis) ženklinimas</t>
    </r>
  </si>
  <si>
    <r>
      <rPr>
        <b/>
        <sz val="9"/>
        <rFont val="Times New Roman"/>
        <family val="1"/>
      </rPr>
      <t>Veiksmas:</t>
    </r>
    <r>
      <rPr>
        <sz val="9"/>
        <rFont val="Times New Roman"/>
        <family val="1"/>
      </rPr>
      <t xml:space="preserve"> Viešojo transporto eismo juostų plėtra Vilniaus miesto savivaldybės teritorijoje</t>
    </r>
  </si>
  <si>
    <r>
      <rPr>
        <b/>
        <sz val="9"/>
        <rFont val="Times New Roman"/>
        <family val="1"/>
      </rPr>
      <t>Veiksmas:</t>
    </r>
    <r>
      <rPr>
        <sz val="9"/>
        <rFont val="Times New Roman"/>
        <family val="1"/>
      </rPr>
      <t xml:space="preserve"> Dviračių ir kitų riedėjimo priemonių laikymo ir saugojimo infrastruktūros įrengimas Vilniaus miesto savivaldybės teritorijoje</t>
    </r>
  </si>
  <si>
    <r>
      <rPr>
        <b/>
        <sz val="9"/>
        <rFont val="Times New Roman"/>
        <family val="1"/>
      </rPr>
      <t xml:space="preserve">Veiksmas: </t>
    </r>
    <r>
      <rPr>
        <sz val="9"/>
        <rFont val="Times New Roman"/>
        <family val="1"/>
      </rPr>
      <t>Darnaus judumo plano parengimas</t>
    </r>
  </si>
  <si>
    <r>
      <rPr>
        <b/>
        <sz val="9"/>
        <rFont val="Times New Roman"/>
        <family val="1"/>
      </rPr>
      <t>Veiksmas:</t>
    </r>
    <r>
      <rPr>
        <sz val="9"/>
        <rFont val="Times New Roman"/>
        <family val="1"/>
      </rPr>
      <t xml:space="preserve"> Transeuropinio tinklo jungties – Vilniaus miesto vakarinio aplinkkelio įrengimas (III etapas)</t>
    </r>
  </si>
  <si>
    <r>
      <rPr>
        <b/>
        <sz val="9"/>
        <rFont val="Times New Roman"/>
        <family val="1"/>
      </rPr>
      <t>Veiksmas:</t>
    </r>
    <r>
      <rPr>
        <sz val="9"/>
        <rFont val="Times New Roman"/>
        <family val="1"/>
      </rPr>
      <t xml:space="preserve"> Vilniaus miesto aplinkos oro kokybės gerinimas </t>
    </r>
  </si>
  <si>
    <r>
      <rPr>
        <b/>
        <sz val="9"/>
        <rFont val="Times New Roman"/>
        <family val="1"/>
      </rPr>
      <t xml:space="preserve">Veiksmas: </t>
    </r>
    <r>
      <rPr>
        <sz val="9"/>
        <rFont val="Times New Roman"/>
        <family val="1"/>
      </rPr>
      <t xml:space="preserve">Paviršinių nuotekų sistemų tvarkymas Vilniaus mieste </t>
    </r>
  </si>
  <si>
    <t>Vyksta viešieji pirkimai</t>
  </si>
  <si>
    <t>Baigtas I etapas (iki Laisvės pr.) Tikslinamas II etapo techninis projektas.</t>
  </si>
  <si>
    <t>Vykdomos projekte numatytos veiklos</t>
  </si>
  <si>
    <t>Projektas įgyvendintas</t>
  </si>
  <si>
    <t xml:space="preserve">Baigtas įgyvendinti. Teismo sprendimu  2020-02-17  83862.13 eurų grąžinta į LR SM sąskaitą. Susigrąžinama permoka už žemės sklypų vertes. </t>
  </si>
  <si>
    <t>1. "Karoliniškių lietaus nuotekų valymo įrenginių rekonstrukcija". Statybos darbai ir statybos užbaigimo procedūros baigti. Vykdomos nekilnojamojo turto įregistravimo procedūros.
2. "Narbuto-Saltoniškių g. lietaus nuotekynės rekonstrukcija su valyklos ir taršos monitoringo mazgo įrengimu". Atliekamos statybos užbaigimo procedūros.
3. "Geležinio Vilko g. ir Šeškinės komplekso prieigų kolektoriaus rekonstravimo, valymo įrenginių ir monitoringo sistemos įrengimas". Dėl didelės projekto apimties, didelių atstumų tarp statybos teritorijų bei užtrukusių žemės sklypo formavimo procedūrų nuspręsta projektą skaidyti į 4 etapus ir projektavimo darbus atlikti atskirais techniniais–darbo projektais. I-II etapai – pasirašytos darbų rangos sutartys, vykdomi statybos darbai. III etapas – planuojamos statybos darbų viešųjų pirkimų procedūros. IV etapai – vykdomos statybos darbų viešųjų pirkimų procedūros.
4. "Vilniaus miesto lietaus nuotekynės tinklų inventorizavimas, duomenų skaitmenizavimas ir įregistravimas". Vykdomas tinklų inventorizavimas ir įregistravimas.
5. "Verkių-Kareivių g. paviršinių nuotekų kolektorių rekonstravimas, valymo įrenginių ir monitoringo sistemų įrengimas". Vykdomi statybos darbai. Atlikta apie 92 proc. visų numatytų darbų.
6. "Savanorių-Giraitės g. paviršinių nuotekų kolektorių rekonstravimas, valymo įrenginių ir monitoringo sistemų įrengimas". Gautas statybos leidimas. Pasirašyta darbų rangos sutartis. Pradedami statybos paruošiamieji darbai.
7. "Vilkpėdės g. paviršinių nuotekų kolektorių rekonstravimas, valymo įrenginių ir monitoringo sistemų įrengimas". Gautas statybos leidimas. Darbų pirkimus planuojama pradėti užbaigus kitų veiklų darbų pirkimus, atsižvelgiant į lėšų sutaupymus.</t>
  </si>
  <si>
    <t>Baigtas I etapas</t>
  </si>
  <si>
    <t xml:space="preserve">Rengiamas techninis projektas </t>
  </si>
  <si>
    <t>Pateikta paraiška</t>
  </si>
  <si>
    <t>Vertinama paraiška</t>
  </si>
  <si>
    <t>Projektas vykdomas</t>
  </si>
  <si>
    <t>Rangos darbai</t>
  </si>
  <si>
    <t>Dalis darbų baigta, dalis įgyvendinama</t>
  </si>
  <si>
    <t>Papildomi rangos darbai</t>
  </si>
  <si>
    <t>Parengtas tech. projektas</t>
  </si>
  <si>
    <t>Vertinamas techninis projektas</t>
  </si>
  <si>
    <t>Rangos darbai (petrauka)</t>
  </si>
  <si>
    <t>Sustabdyti rangos darbai</t>
  </si>
  <si>
    <t>Baigiamas įgyvendinti</t>
  </si>
  <si>
    <t>Sustabdytos pirkimo procedūros</t>
  </si>
  <si>
    <t>Sustabdytos pirkimo procedūros / ruošiamasi rangos pirkimo procedūroms</t>
  </si>
  <si>
    <t>Pristabdytas įgyvendinimas</t>
  </si>
  <si>
    <t>Vyksta architektūrinės idėjos konkursas</t>
  </si>
  <si>
    <t>Rengiami užbaigimo dokumentai</t>
  </si>
  <si>
    <t>Rengiami: detalusis planas, idėjos konkursas</t>
  </si>
  <si>
    <t>-</t>
  </si>
  <si>
    <t>07.1.1-CPVA-V-906-01-0003</t>
  </si>
  <si>
    <t>07.1.1-CPVA-V-906-01-0006</t>
  </si>
  <si>
    <t>07.1.1-CPVA-R-305 01-0004</t>
  </si>
  <si>
    <t>07.1.1-CPVA-R-904-01-0006</t>
  </si>
  <si>
    <t>05.4.1.-CPVA-R-302 -01-0002</t>
  </si>
  <si>
    <t>05.5.1-APVA-R-019-01-0001</t>
  </si>
  <si>
    <t>07.1.1-CPVA-V-906-01-0005</t>
  </si>
  <si>
    <t xml:space="preserve"> 07.1.1-CPVA-R-904-01-000</t>
  </si>
  <si>
    <t>07.1.1-CPVA-R-904-01-0002</t>
  </si>
  <si>
    <t>07.1.1-CPVA-R-904-01-0005</t>
  </si>
  <si>
    <t>07.1.1-CPVA-R-904-01-0017</t>
  </si>
  <si>
    <t>06.2.1-TID-R-511-01-0032</t>
  </si>
  <si>
    <t>06.2.1-TID-R-511-01-0027</t>
  </si>
  <si>
    <t>06.2.1-TID-R-511-01-0029</t>
  </si>
  <si>
    <t>06.2.1-TID-R-511-01-0013</t>
  </si>
  <si>
    <t>07.1.1-CPVA-R-904-01-0016</t>
  </si>
  <si>
    <t xml:space="preserve">07.1.1-CPVA-R-904-01-0010 </t>
  </si>
  <si>
    <t>07.1.1-CPVA-R-904-01-0019</t>
  </si>
  <si>
    <t>07.1.1-CPVA-R-904-01-0011</t>
  </si>
  <si>
    <t>07.1.1-CPVA-R-904-01-0018</t>
  </si>
  <si>
    <t xml:space="preserve">07.1.1-CPVA-R-904-01-0004 </t>
  </si>
  <si>
    <t>Įgyvendinamas projektas</t>
  </si>
  <si>
    <t>07.1.1-CPVA-R-904-01-0008</t>
  </si>
  <si>
    <t xml:space="preserve"> 05.3.2-APVA-R-014-01-0001</t>
  </si>
  <si>
    <t>07.1.1-CPVA-V-906-01-0004</t>
  </si>
  <si>
    <t>07.1.1-CPVA-R-904-01-0012</t>
  </si>
  <si>
    <t>09.1.3-CPVA-R-705-01-0006</t>
  </si>
  <si>
    <t>09.1.3.CPVA-R-724-01-0011</t>
  </si>
  <si>
    <t>09.1.3.CPVA-R-724-01-0005</t>
  </si>
  <si>
    <t>09.1.3.CPVA-R-724-01-0017</t>
  </si>
  <si>
    <t>09.1.3.CPVA-R-724-01-0019</t>
  </si>
  <si>
    <t>09.1.3.CPVA-R-724-01-0010</t>
  </si>
  <si>
    <t>09.1.3.CPVA-R-724-01-0018</t>
  </si>
  <si>
    <t>09.1.3.CPVA-R-724-01-0016</t>
  </si>
  <si>
    <t>09.1.3.CPVA-R-724-01-0006</t>
  </si>
  <si>
    <t>09.1.3.CPVA-R-724-01-0013</t>
  </si>
  <si>
    <t>09.1.3.CPVA-R-724-01-0008</t>
  </si>
  <si>
    <t>09.1.3.CPVA-R-724-01-0023</t>
  </si>
  <si>
    <t>09.1.3.CPVA-R-724-01-0007</t>
  </si>
  <si>
    <t>09.1.3.CPVA-R-724-01-0020</t>
  </si>
  <si>
    <t>09.1.3.CPVA-R-724-01-0015</t>
  </si>
  <si>
    <t>09.1.3.CPVA-R-724-01-0009</t>
  </si>
  <si>
    <t>09.1.3.CPVA-R-724-01-0012</t>
  </si>
  <si>
    <t>09.1.3.CPVA-R-724-01-0004</t>
  </si>
  <si>
    <t xml:space="preserve">09.1.3.CPVA-R-724-01-0014 </t>
  </si>
  <si>
    <t xml:space="preserve">05.2.1-APVA-R-008-01-0006 </t>
  </si>
  <si>
    <t>09.1.3-CPVA-R-725-0007</t>
  </si>
  <si>
    <t>08.1.1-CPVA-R-407- 01-0010</t>
  </si>
  <si>
    <t>05.1.1-APVA-R-007-01-0002</t>
  </si>
  <si>
    <t>04.5.1-TID-R-514-01-0002</t>
  </si>
  <si>
    <t>04.5.1-TID-V-513-01-0016</t>
  </si>
  <si>
    <t>04.5.1-TID-V-515-01-0025</t>
  </si>
  <si>
    <t>06.1.1-TID-V-502 01-0001</t>
  </si>
  <si>
    <t>04.5.1-TID-V-517 -01-0001</t>
  </si>
  <si>
    <t>04.5.1-TID-R-516-01-0008</t>
  </si>
  <si>
    <t xml:space="preserve">05.4.1-LVPA-R-821-01-0003  </t>
  </si>
  <si>
    <t>05.6.1-APVA-V-021-01-0005</t>
  </si>
  <si>
    <t xml:space="preserve">4. Gyventojų nepasitenkinimas būstu, gyvenamąja aplinka, jų išsikėlimas į miesto periferiją, augantys inžinerinės infrastruktūros plėtros ir palaikymo kaštai. </t>
  </si>
  <si>
    <t>8. Didėjanti socialinė nelygybė, besiformuojantys nusikalstamumo židiniai</t>
  </si>
  <si>
    <t>9. Socialinių priežasčių ir nesveiko gyvenimo būdo nulemtų ligų plitimas</t>
  </si>
  <si>
    <t xml:space="preserve">1. Pasaulinėje rinkoje augs kūrybinių industrijų pramonės ir paslaugų paklausa. </t>
  </si>
  <si>
    <t xml:space="preserve">2. Didės alternatyvių miesto transporto ir inžinerinio aprūpinimo technologijų plėtra  </t>
  </si>
  <si>
    <t xml:space="preserve">3. Didės miestų su sumaniomis, ekologiškomis technologijomis ir ekologiška aplinka patrauklumas </t>
  </si>
  <si>
    <t xml:space="preserve">1. Miesto periferijoje tęsis naujų teritorijų, neturinčių pakankamos inžinerinės ir socialinės infrastruktūros, užstatymas </t>
  </si>
  <si>
    <t xml:space="preserve">2. Dėl klimato kaitos didės potvynių pavojai </t>
  </si>
  <si>
    <t>3. Mažės atvykstančiųjų gyventi, dirbti ar studijuoti į Vilnių jaunų gyventojų srautai, blogėjant šalies demografinei struktūrai.</t>
  </si>
  <si>
    <t xml:space="preserve">4. Vilniaus apskrities periferinėje dalyje ir kituose regionuose lėčiau negu Vilniuje augs užimtumas ir gyventojų pajamos, tai lems skurdo riziką patiriančių asmenų persikėlimą į Vilnių. </t>
  </si>
  <si>
    <t>5. Dėl senkančių neatsinaujinančių energijos išteklių (naftos, dujų), augs šiuos išteklius naudojančios infrastruktūros išlaikymo kaštai.</t>
  </si>
  <si>
    <t>6. Aštrės globali tarptautinė konkurencija (su besivystančiomis šalimis)</t>
  </si>
  <si>
    <t xml:space="preserve">7. Regioninė konkurencija su Ryga ir Minsku (turizmo, kultūros paslaugų, renginių organizavimo, transporto ir pan. sektoriuose). </t>
  </si>
  <si>
    <t xml:space="preserve">4. Augantis miesto konkurencingumas tarptautiniu lygiu turizmo, tarptautinių renginių rinkose </t>
  </si>
  <si>
    <t xml:space="preserve">5. Didelė paslaugas teikiančių įmonių koncentracija ir įvairovė </t>
  </si>
  <si>
    <t xml:space="preserve">6. Savivaldybės įstaigose įdiegtas pažangus gyventojų  aptarnavimas </t>
  </si>
  <si>
    <t xml:space="preserve">8. Mažėjantis automobilių naudojimas centrinėje miesto dalyje ir diegiamas konkurencingas greitasis viešasis transportas  </t>
  </si>
  <si>
    <t xml:space="preserve">9. Pradėti atsinaujinančių išteklių energetikos diegimo ir plėtros darbai  </t>
  </si>
  <si>
    <t>Toliau sėkmingai vykdomas apleistų teritorijų atgaivinimas, panaudojant esamą infrastruktūrą.</t>
  </si>
  <si>
    <t>Nuo 2020 m. Vilniuje pakeistos automobilių stovėjimo vietų rinkliavos zonos. Centrinėje miesto dalyje praplėstos teritorijos, kuriose pradėtos taikyti rinkliavos bei praplėstos brangiausių rinkliavos zonų ribos. Senamiesčio branduolio teritorijoje pradėtas taikyti kilpinio eismos judėjimas, kurio apribojimai sumažino tranzitinį judėjimą per Senamiesčio branduolio teritoriją.</t>
  </si>
  <si>
    <t xml:space="preserve">Paspartėjo sovietmečiu statytų gyvenamųjų namų renovacija bei jų aplinkos atnaujinimas. Tai mažina gyventojų nepasitenkinimą savo būstu ir gyvenamąja aplinka, bei sumažina išsikėlimo į periferiją tikimybę. 2020 metais pradėta beveik 1.5 karto daugiau daugiabučių namų renovavimo projektų, išduoti 17 leidimų pradėti daugiabučių gyvenamųjų namų renovavimą (2019 metais buvo išduota 12 leidimų renovavimo projektams). Taip pat matoma ir mažaaukščių vienbučių ar dvibučių namų statybos leidimų išdavimo didėjimo tendencija. 2020 metais buvo išduota 1104 leidimai, o 2019 metais leidimų statyti vienbučius ar dvibučius gyvenamuosius namus išduota - 997. </t>
  </si>
  <si>
    <t>* - Rengiant Vilniaus m. integruotos teritorijos vystymo programos ataskaitą už 2020 m. ir vertinant SSGG lentelėje pateiktus kriterijus, pateikiami aktualiausi oficialių šaltinių duomenys.</t>
  </si>
  <si>
    <t>2019* metais pastebimas ženklus žuvusiųjų ir sužeistųjų skaičiaus mažėjimas. Pagal Lietuvos statistikos departamento oficialiosios statistikos portalo duomenis 2019* m. Vilniaus mieste kelių eismo įvykiuose žuvo 21 ir buvo sužeisti 672 asmenys (tai yra 5-iais žuvusiais ir 184 nukentėjusiais asmenimis mažiau negu 2013 metais.</t>
  </si>
  <si>
    <t>Vilniaus m. pastebimas automobilizacijos mažėjimas, kuris 2013 m. siekė 486 aut./1000 gyv., o 2019* m. vilniečiams teko tik 373 automobiliai 1000 gyventojų. Į miesto gatves 2020 m. išriedėjo 50 naujų autobusų varomų suslėgtomis gamtiniėmis dujomis, kurie ne tik techniškai, bet ir morališkai atnaujins miesto viešojo transporto priemonių parką.</t>
  </si>
  <si>
    <t>Mieste važinėjančios motorizuotos transporto priemonės yra pagrindinis aplinkos teršėjas. Mažėjant automobilizacijos lygiui mažėja ir į aplinką išmetamų teršalų kiekis, tačiau gyventojų, kur motorizuotos transporto priemonių skleidžiamas triukšmas viršija ribinę integralaus paros triukšmo rodiklio &gt;65 dB, Ldvn vertę Vilniuje, 2016* m. padaugėjo nuo 82 tūkst. iki 101 tūkst. gyventojų.</t>
  </si>
  <si>
    <t xml:space="preserve">Kad būtų užtikrinta galimybė miesto gyventojams efektyviai išnaudoti transporto infrastruktūrą, bei užtikrinti patogesnį alternatyvių automobilių transporto rūšių naudojimą, parengtas elektromobilių įkrovos stotelių plėtros planas. </t>
  </si>
  <si>
    <t>Vilnius įsisavina naujas alternatyvias technologijas, statomi nauji, aukščiausios energetinės klasės pastatai (biurai), kas dar labiau didins užsienio kapitalo pritraukimo galimybes.</t>
  </si>
  <si>
    <t>Stebima mažėjimo tendencijos dėl studijuoti atvykstančių studentų, 2020 metais (2019-2020 mokslo metai) į universitetus priimta 37% mažiau studentų (6363 studentais mažiau), negu 2013 metais (2012-2013 mokslo metai).</t>
  </si>
  <si>
    <t>*** - Dėl aktualių duomenų trūkumo negalima tinkamai įvertinti veiksnio pokyčių</t>
  </si>
  <si>
    <t>Veiksnių pokyčių vertinimas</t>
  </si>
  <si>
    <t>Veiksniai</t>
  </si>
  <si>
    <t xml:space="preserve">Nr. 04.5.1-TID-R-514-01-0004 </t>
  </si>
  <si>
    <t>Nr. 04.5.1-TID-R-514-01-0003</t>
  </si>
  <si>
    <t>Negalima tinkamai įvertinti veiksnio pokyčių**</t>
  </si>
  <si>
    <t>Negalima tinkamai įvertinti veiksnio pokyčių***</t>
  </si>
  <si>
    <t>** - Dėl paslaugų sektoriui taikytų suvaržymų Covid-19 pandemijos laikotarpiu - negalima tinkamai įvertinti veiksnio pokyčių</t>
  </si>
  <si>
    <r>
      <t xml:space="preserve">Veiksmas: </t>
    </r>
    <r>
      <rPr>
        <sz val="9"/>
        <color theme="1"/>
        <rFont val="Times New Roman"/>
        <family val="1"/>
      </rPr>
      <t>Daugiafunkcinis sveikatinimo, ugdymo, švietimo, kultūros ir užimtumo skatinimo kompleksas</t>
    </r>
  </si>
  <si>
    <r>
      <t xml:space="preserve">Veiksmas: </t>
    </r>
    <r>
      <rPr>
        <sz val="9"/>
        <color theme="1"/>
        <rFont val="Times New Roman"/>
        <family val="1"/>
      </rPr>
      <t>Susisiekimo optimizavimas pagal darnaus judumo principus Šeškinės komplekso prieigose, įrengiant tam tinkamą infrastruktūrą su inžinerinėmis komunikacijomis</t>
    </r>
  </si>
  <si>
    <r>
      <t>Veiksmas:</t>
    </r>
    <r>
      <rPr>
        <sz val="9"/>
        <color theme="1"/>
        <rFont val="Times New Roman"/>
        <family val="1"/>
      </rPr>
      <t xml:space="preserve"> Šeškinės komplekso prieigų aplinkos sutvarkymas ir pritaikymas lankymui</t>
    </r>
  </si>
  <si>
    <r>
      <t xml:space="preserve">Veiksmas: </t>
    </r>
    <r>
      <rPr>
        <sz val="9"/>
        <color theme="1"/>
        <rFont val="Times New Roman"/>
        <family val="1"/>
      </rPr>
      <t xml:space="preserve">Daugiafunkcio Lazdynų sveikatinimo centro įkūrimas </t>
    </r>
  </si>
  <si>
    <r>
      <t xml:space="preserve">Veiksmas: </t>
    </r>
    <r>
      <rPr>
        <sz val="9"/>
        <color theme="1"/>
        <rFont val="Times New Roman"/>
        <family val="1"/>
      </rPr>
      <t xml:space="preserve">Lazdynų sveikatinimo centro prieigų aplinkos sutvarkymas </t>
    </r>
  </si>
  <si>
    <r>
      <t xml:space="preserve">Veiksmas: </t>
    </r>
    <r>
      <rPr>
        <sz val="9"/>
        <color theme="1"/>
        <rFont val="Times New Roman"/>
        <family val="1"/>
      </rPr>
      <t xml:space="preserve">Stoties aikštės rekonstrukcija įrengiant viešojo transporto terminalą ir viešąsias erdves </t>
    </r>
  </si>
  <si>
    <r>
      <t xml:space="preserve">Veiksmas: </t>
    </r>
    <r>
      <rPr>
        <sz val="9"/>
        <color theme="1"/>
        <rFont val="Times New Roman"/>
        <family val="1"/>
      </rPr>
      <t xml:space="preserve">Energetikos ir technikos muziejaus paslaugų išplėtimas </t>
    </r>
  </si>
  <si>
    <r>
      <t xml:space="preserve">Veiksmas: </t>
    </r>
    <r>
      <rPr>
        <sz val="9"/>
        <color theme="1"/>
        <rFont val="Times New Roman"/>
        <family val="1"/>
      </rPr>
      <t>Valstybinio Sapiegų parko tvarkymas ir pritaikymas lankymui ir tausojančiam naudojimui</t>
    </r>
  </si>
  <si>
    <t>Rengiamas techninis projektas .Projektui ES finansavimas  šiuo metu nėra numatytas.</t>
  </si>
  <si>
    <t>Paskelbtas  architektūrinės idėjos konkursas. Projektui ES finansavimas  šiuo metu nėra numatytas.</t>
  </si>
  <si>
    <t xml:space="preserve"> Vyksta rangos darbai.</t>
  </si>
  <si>
    <t>Vyksta rangos darbai.</t>
  </si>
  <si>
    <t>Vyksta  Sapiegų parko architektūrinės idėjos konkursas. Projektui ES finansavimas šiuo metu nėra numatytas.</t>
  </si>
  <si>
    <t>Rengiamas teritorijos detalusis planas. Stoties aikštei rengiamas architektūrinės idėjos konkursas. Projektui ES finansavimas šiuo metu nėra numatytas.</t>
  </si>
  <si>
    <t>Vyksta rangos darbai,.</t>
  </si>
  <si>
    <t xml:space="preserve">Vyksta rangos darbai. </t>
  </si>
  <si>
    <t xml:space="preserve">Vyksta rangos darbai. .   </t>
  </si>
  <si>
    <t>Techninis projektas  ekspertuojamas. Projektui ES finansavimas  šiuo metu nėra numatytas.</t>
  </si>
  <si>
    <t>Tauro kalno parko rengiamas techninis projektas. Liuteronų sodų 2021-02-01 pasirašyta rangos darbų sutartis.</t>
  </si>
  <si>
    <t xml:space="preserve">Vyksta patikros po projekto užbaigimo.                                                                                        </t>
  </si>
  <si>
    <t xml:space="preserve"> Patikros po projekto užbaigimo . Pakeistas mokyklos pavadinimas, dabar - Vilniaus Aleksandro Puškino gimnazija.</t>
  </si>
  <si>
    <t xml:space="preserve"> Patikros po projekto užbaigimo .</t>
  </si>
  <si>
    <t>Rengiamas techninis projektas pagal naujai suderintus techninius sprendinius.Projektui ES  finansavimas šiuo metu nėra numatytas.</t>
  </si>
  <si>
    <t xml:space="preserve">2.2.25v </t>
  </si>
  <si>
    <t xml:space="preserve">Veiksmas: Laikinųjų namų „Šv. Stepono g. 35/4 Vilniuje socialinių paslaugų infrastruktūros plėtra. </t>
  </si>
  <si>
    <t>08.1.1-CPVA- R-407-01-0011</t>
  </si>
  <si>
    <t>VILNIAUS MIESTO INTEGRUOTAOS TERITORIJOS VYSTYMO PROGRAMOS</t>
  </si>
  <si>
    <t xml:space="preserve">Algirdo g. ir V.Mykolaičio Putino g. planuojama rangos darbų sutartį pasirašyti 2021 vasario mėn. pabaigoje. Geležinkelio g. parengti pirkimo dokumentai,  panuojama teikti CPVA vertinimui. Dariaus ir Girėno g.  planuojama rangos darbų konkursą paskelbti 2021 vasario mėn. </t>
  </si>
  <si>
    <t>Parengtas techninis projektas, gautas statybos leidimas.. Projektui ES finansavimas šiuo metu nėra numatytas.</t>
  </si>
  <si>
    <t xml:space="preserve">ES Paraiška vertinama </t>
  </si>
  <si>
    <t>ES Paraiška vertinama.</t>
  </si>
  <si>
    <t>Vyksta viešųjų pirkimų procedūros</t>
  </si>
  <si>
    <t>Giedraičių-Kintų:  parengtas techninis projektas,  statybos leidimą planuojama gauti 2021-02  pab. Giedraičių - Krokuvos: įvyko rangos darbų viešasis pirkimas, pasirašoma sutartis.</t>
  </si>
  <si>
    <t>Projektavimas / Pasirašoma rangos darbų sutartis</t>
  </si>
  <si>
    <t xml:space="preserve">Rinktinės ir  Širvintų g., rangos darbai baigti. Žalgirio g. pasirašyta rangos darbų sutartis, vykdomi rangos darbai. Projektui ES finansavimas  šiuo metu nėra numatytas. </t>
  </si>
  <si>
    <t>Projektavimas</t>
  </si>
  <si>
    <t>Bus vykdomos atnaujintos projektavimo procedūros. Projektui ES finansavimas  šiuo metu nėra numatytas.</t>
  </si>
  <si>
    <t>Viešųjų pirkimų procedūros</t>
  </si>
  <si>
    <t>Parengtas techninis projektas.  Rengiamos specialiųjų planų parengimo procedūros.  Projektui ES finansavimas  šiuo metu nėra numatytas.</t>
  </si>
  <si>
    <t xml:space="preserve">Rengiamos specialiųjų planų parengimo procedūros </t>
  </si>
  <si>
    <t>Projekto įgyvendinimas pristabdytas dėl  derinimo su Viešųjų pirkimų tarnyba.</t>
  </si>
  <si>
    <t>Projekto rangos darbai nutrauklti. Paskelbtas viešasis pirkimas dėl neatliktų darbų įvykdymo.Vyksta viešųjų pirkimų procedūros. Planuojama rangos darbų sutartį pasirašyti 2021 02 pabaigoje..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</si>
</sst>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8"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sz val="10"/>
      <name val="Arial"/>
      <family val="2"/>
      <charset val="186"/>
    </font>
    <font>
      <i/>
      <sz val="9"/>
      <name val="Times New Roman"/>
      <family val="1"/>
    </font>
    <font>
      <sz val="12"/>
      <color theme="1"/>
      <name val="Times New Roman"/>
      <family val="1"/>
    </font>
    <font>
      <i/>
      <sz val="11"/>
      <color theme="1"/>
      <name val="Calibri"/>
      <family val="2"/>
      <scheme val="minor"/>
    </font>
    <font>
      <b/>
      <sz val="9"/>
      <name val="Times New Roman"/>
      <family val="1"/>
    </font>
    <font>
      <b/>
      <sz val="9"/>
      <color theme="1"/>
      <name val="Times New Roman"/>
      <family val="1"/>
    </font>
    <font>
      <sz val="9"/>
      <name val="Times New Roman"/>
      <family val="1"/>
    </font>
    <font>
      <sz val="9"/>
      <color theme="1"/>
      <name val="Times New Roman"/>
      <family val="1"/>
    </font>
    <font>
      <i/>
      <sz val="9"/>
      <color theme="1"/>
      <name val="Times New Roman"/>
      <family val="1"/>
    </font>
    <font>
      <b/>
      <sz val="9"/>
      <color rgb="FFFF0000"/>
      <name val="Times New Roman"/>
      <family val="1"/>
      <charset val="186"/>
    </font>
    <font>
      <sz val="9"/>
      <color rgb="FFFF0000"/>
      <name val="Times New Roman"/>
      <family val="1"/>
    </font>
    <font>
      <i/>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129">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2" fillId="0" borderId="0" xfId="0" applyFont="1" applyBorder="1" applyAlignment="1">
      <alignment horizontal="center" vertical="center"/>
    </xf>
    <xf numFmtId="0" fontId="4" fillId="0" borderId="0" xfId="0" applyFont="1" applyAlignment="1"/>
    <xf numFmtId="0" fontId="9" fillId="0" borderId="0" xfId="0" applyFont="1" applyBorder="1" applyAlignment="1">
      <alignment horizontal="left"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1" xfId="1"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Border="1" applyAlignment="1">
      <alignment vertical="center" wrapText="1"/>
    </xf>
    <xf numFmtId="0" fontId="12" fillId="0" borderId="2" xfId="0" applyFont="1" applyFill="1" applyBorder="1" applyAlignment="1">
      <alignment vertical="center" wrapText="1"/>
    </xf>
    <xf numFmtId="0" fontId="12" fillId="2" borderId="2" xfId="0" applyFont="1" applyFill="1" applyBorder="1" applyAlignment="1">
      <alignment vertical="center" wrapText="1"/>
    </xf>
    <xf numFmtId="0" fontId="10" fillId="2" borderId="2" xfId="0" applyFont="1" applyFill="1" applyBorder="1" applyAlignment="1">
      <alignment vertical="center" wrapText="1"/>
    </xf>
    <xf numFmtId="0" fontId="12" fillId="3" borderId="2" xfId="0" applyFont="1" applyFill="1" applyBorder="1" applyAlignment="1">
      <alignment vertical="center" wrapText="1"/>
    </xf>
    <xf numFmtId="0" fontId="11" fillId="0" borderId="2" xfId="0" applyFont="1" applyBorder="1" applyAlignment="1">
      <alignment vertical="center" wrapText="1"/>
    </xf>
    <xf numFmtId="0" fontId="13" fillId="3" borderId="2" xfId="0" applyFont="1" applyFill="1" applyBorder="1" applyAlignment="1">
      <alignment vertical="center" wrapText="1"/>
    </xf>
    <xf numFmtId="0" fontId="13" fillId="0" borderId="2" xfId="0" applyFont="1" applyBorder="1" applyAlignment="1">
      <alignment vertical="top" wrapText="1"/>
    </xf>
    <xf numFmtId="0" fontId="13" fillId="3" borderId="2" xfId="0" applyFont="1" applyFill="1" applyBorder="1" applyAlignment="1">
      <alignment vertical="top" wrapText="1"/>
    </xf>
    <xf numFmtId="0" fontId="12" fillId="0" borderId="2" xfId="0" applyFont="1" applyFill="1" applyBorder="1" applyAlignment="1">
      <alignment vertical="top" wrapText="1"/>
    </xf>
    <xf numFmtId="0" fontId="12" fillId="0"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1" fillId="0" borderId="0" xfId="0" applyFont="1" applyAlignment="1">
      <alignment wrapText="1"/>
    </xf>
    <xf numFmtId="0" fontId="0" fillId="0" borderId="0" xfId="0" applyAlignment="1">
      <alignment wrapText="1"/>
    </xf>
    <xf numFmtId="0" fontId="8" fillId="0" borderId="0" xfId="0" applyFont="1" applyAlignment="1">
      <alignment horizontal="right"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3" fontId="13" fillId="3" borderId="2" xfId="0" applyNumberFormat="1" applyFont="1" applyFill="1" applyBorder="1" applyAlignment="1">
      <alignment horizontal="center" vertical="center" wrapText="1"/>
    </xf>
    <xf numFmtId="4" fontId="13" fillId="3" borderId="2" xfId="0" applyNumberFormat="1" applyFont="1" applyFill="1" applyBorder="1" applyAlignment="1">
      <alignment horizontal="center" vertical="center" wrapText="1"/>
    </xf>
    <xf numFmtId="164" fontId="0" fillId="0" borderId="0" xfId="0" applyNumberFormat="1"/>
    <xf numFmtId="0" fontId="12" fillId="2" borderId="2" xfId="0" applyFont="1" applyFill="1" applyBorder="1" applyAlignment="1">
      <alignment horizontal="center" vertical="center" wrapText="1"/>
    </xf>
    <xf numFmtId="165" fontId="13" fillId="3" borderId="2" xfId="0" applyNumberFormat="1" applyFont="1" applyFill="1" applyBorder="1" applyAlignment="1">
      <alignment horizontal="center" vertical="center" wrapText="1"/>
    </xf>
    <xf numFmtId="164" fontId="13" fillId="0" borderId="2" xfId="0" applyNumberFormat="1" applyFont="1" applyBorder="1" applyAlignment="1">
      <alignment horizontal="center" vertical="center"/>
    </xf>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top" wrapText="1"/>
    </xf>
    <xf numFmtId="0" fontId="12"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8" fillId="0" borderId="9"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4" fontId="12" fillId="2" borderId="2" xfId="0" applyNumberFormat="1" applyFont="1" applyFill="1" applyBorder="1" applyAlignment="1">
      <alignment vertical="center" wrapText="1"/>
    </xf>
    <xf numFmtId="4" fontId="17" fillId="0" borderId="0" xfId="0" applyNumberFormat="1" applyFont="1" applyBorder="1" applyAlignment="1">
      <alignment horizontal="left" vertical="top" wrapText="1"/>
    </xf>
    <xf numFmtId="3" fontId="12" fillId="0" borderId="2" xfId="0" applyNumberFormat="1" applyFont="1" applyFill="1" applyBorder="1" applyAlignment="1">
      <alignment horizontal="center" vertical="center" wrapText="1"/>
    </xf>
    <xf numFmtId="165" fontId="12" fillId="0" borderId="2" xfId="0" applyNumberFormat="1" applyFont="1" applyFill="1" applyBorder="1" applyAlignment="1">
      <alignment horizontal="center" vertical="center" wrapText="1"/>
    </xf>
    <xf numFmtId="0" fontId="13" fillId="0" borderId="2" xfId="0" applyFont="1" applyFill="1" applyBorder="1" applyAlignment="1">
      <alignment vertical="top" wrapText="1"/>
    </xf>
    <xf numFmtId="0" fontId="2" fillId="0" borderId="13" xfId="0" applyFont="1" applyBorder="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8" fillId="0" borderId="13"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12" xfId="0" applyFont="1" applyBorder="1" applyAlignment="1">
      <alignment horizontal="lef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7" fillId="0" borderId="0" xfId="0" applyFont="1" applyBorder="1" applyAlignment="1">
      <alignment horizontal="left" vertical="top" wrapText="1"/>
    </xf>
    <xf numFmtId="0" fontId="10" fillId="0" borderId="0" xfId="0" applyFont="1" applyBorder="1" applyAlignment="1">
      <alignment horizontal="left" vertical="top" wrapText="1"/>
    </xf>
    <xf numFmtId="0" fontId="7" fillId="0" borderId="0" xfId="0" applyFont="1" applyBorder="1" applyAlignment="1">
      <alignment horizontal="center"/>
    </xf>
    <xf numFmtId="0" fontId="7" fillId="0" borderId="0" xfId="0" applyFont="1" applyBorder="1" applyAlignment="1">
      <alignment horizontal="center" vertical="center"/>
    </xf>
    <xf numFmtId="0" fontId="14" fillId="0" borderId="0" xfId="0" applyFont="1" applyBorder="1" applyAlignment="1">
      <alignment horizontal="left" vertical="top" wrapText="1"/>
    </xf>
    <xf numFmtId="0" fontId="11" fillId="0" borderId="0" xfId="0" applyFont="1" applyBorder="1" applyAlignment="1">
      <alignment horizontal="left" vertical="top" wrapText="1"/>
    </xf>
    <xf numFmtId="0" fontId="2" fillId="0" borderId="11"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8" fillId="0" borderId="13" xfId="0" applyFont="1" applyBorder="1" applyAlignment="1">
      <alignment vertical="center"/>
    </xf>
    <xf numFmtId="0" fontId="8" fillId="0" borderId="6" xfId="0" applyFont="1" applyBorder="1" applyAlignment="1">
      <alignment vertical="center"/>
    </xf>
    <xf numFmtId="0" fontId="8" fillId="0" borderId="14" xfId="0" applyFont="1" applyBorder="1" applyAlignment="1">
      <alignment vertical="center"/>
    </xf>
    <xf numFmtId="0" fontId="8" fillId="0" borderId="11" xfId="0" applyFont="1" applyBorder="1" applyAlignment="1">
      <alignment horizontal="left"/>
    </xf>
    <xf numFmtId="0" fontId="8" fillId="0" borderId="0" xfId="0" applyFont="1" applyBorder="1" applyAlignment="1">
      <alignment horizontal="left"/>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0" fontId="8" fillId="0" borderId="9"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5" fillId="0" borderId="6" xfId="0" applyFont="1" applyBorder="1" applyAlignment="1">
      <alignment horizontal="center" vertical="center" wrapText="1"/>
    </xf>
    <xf numFmtId="14" fontId="4" fillId="0" borderId="6" xfId="0" applyNumberFormat="1" applyFont="1" applyBorder="1" applyAlignment="1">
      <alignment horizontal="left"/>
    </xf>
    <xf numFmtId="0" fontId="4" fillId="0" borderId="6" xfId="0" applyFont="1" applyBorder="1" applyAlignment="1">
      <alignment horizontal="left"/>
    </xf>
    <xf numFmtId="0" fontId="14" fillId="0" borderId="0" xfId="0" applyFont="1" applyBorder="1" applyAlignment="1">
      <alignment horizontal="left" wrapText="1"/>
    </xf>
    <xf numFmtId="0" fontId="11" fillId="0" borderId="0" xfId="0" applyFont="1" applyBorder="1" applyAlignment="1">
      <alignment horizontal="left"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8" fillId="0" borderId="3" xfId="0" applyFont="1" applyBorder="1" applyAlignment="1">
      <alignment horizontal="left"/>
    </xf>
    <xf numFmtId="0" fontId="8" fillId="0" borderId="4" xfId="0" applyFont="1" applyBorder="1" applyAlignment="1">
      <alignment horizontal="left"/>
    </xf>
    <xf numFmtId="0" fontId="8" fillId="0" borderId="8" xfId="0" applyFont="1" applyBorder="1" applyAlignment="1">
      <alignment horizontal="left"/>
    </xf>
    <xf numFmtId="0" fontId="8" fillId="0" borderId="9" xfId="0" applyFont="1" applyBorder="1" applyAlignment="1">
      <alignment vertical="center" wrapText="1"/>
    </xf>
    <xf numFmtId="0" fontId="8" fillId="0" borderId="7" xfId="0" applyFont="1" applyBorder="1" applyAlignment="1">
      <alignment vertical="center" wrapText="1"/>
    </xf>
    <xf numFmtId="0" fontId="8" fillId="0" borderId="10" xfId="0" applyFont="1" applyBorder="1" applyAlignment="1">
      <alignment vertical="center" wrapText="1"/>
    </xf>
    <xf numFmtId="0" fontId="10" fillId="0" borderId="2" xfId="0" applyFont="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8" xfId="0" applyFont="1" applyBorder="1" applyAlignment="1">
      <alignment horizont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3" xfId="1"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4" fillId="0" borderId="0" xfId="0" applyFont="1" applyAlignment="1">
      <alignment horizontal="center"/>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56"/>
  <sheetViews>
    <sheetView tabSelected="1" zoomScale="55" zoomScaleNormal="55" workbookViewId="0">
      <selection activeCell="A9" sqref="A9:R9"/>
    </sheetView>
  </sheetViews>
  <sheetFormatPr defaultRowHeight="14.5" x14ac:dyDescent="0.35"/>
  <cols>
    <col min="2" max="2" width="34.26953125" customWidth="1"/>
    <col min="4" max="4" width="35.1796875" customWidth="1"/>
    <col min="5" max="5" width="10.7265625" customWidth="1"/>
    <col min="6" max="6" width="12" customWidth="1"/>
    <col min="8" max="8" width="9.81640625" customWidth="1"/>
    <col min="9" max="9" width="9.7265625" customWidth="1"/>
    <col min="10" max="10" width="13.7265625" customWidth="1"/>
    <col min="11" max="11" width="10.7265625" customWidth="1"/>
    <col min="12" max="12" width="15.1796875" bestFit="1" customWidth="1"/>
    <col min="13" max="13" width="12.81640625" bestFit="1" customWidth="1"/>
    <col min="14" max="14" width="11.81640625" customWidth="1"/>
    <col min="15" max="15" width="13.26953125" bestFit="1" customWidth="1"/>
    <col min="16" max="16" width="12.1796875" customWidth="1"/>
    <col min="17" max="17" width="12.54296875" customWidth="1"/>
    <col min="18" max="18" width="51.81640625" customWidth="1"/>
  </cols>
  <sheetData>
    <row r="1" spans="1:18" ht="18" customHeight="1" x14ac:dyDescent="0.35">
      <c r="R1" s="28"/>
    </row>
    <row r="2" spans="1:18" ht="31" x14ac:dyDescent="0.35">
      <c r="A2" s="1"/>
      <c r="B2" s="1"/>
      <c r="C2" s="1"/>
      <c r="D2" s="2"/>
      <c r="E2" s="2"/>
      <c r="F2" s="2"/>
      <c r="G2" s="2"/>
      <c r="H2" s="2"/>
      <c r="I2" s="2"/>
      <c r="J2" s="2"/>
      <c r="K2" s="2"/>
      <c r="L2" s="2"/>
      <c r="M2" s="2"/>
      <c r="N2" s="2"/>
      <c r="P2" s="3"/>
      <c r="R2" s="29" t="s">
        <v>34</v>
      </c>
    </row>
    <row r="3" spans="1:18" ht="15.5" x14ac:dyDescent="0.35">
      <c r="A3" s="1"/>
      <c r="B3" s="1"/>
      <c r="C3" s="1"/>
      <c r="D3" s="4"/>
      <c r="E3" s="4"/>
      <c r="F3" s="4"/>
      <c r="G3" s="4"/>
      <c r="H3" s="4"/>
      <c r="I3" s="4"/>
      <c r="J3" s="4"/>
      <c r="K3" s="4"/>
      <c r="L3" s="4"/>
      <c r="M3" s="4"/>
      <c r="N3" s="4"/>
      <c r="P3" s="3"/>
    </row>
    <row r="4" spans="1:18" ht="15.5" x14ac:dyDescent="0.35">
      <c r="A4" s="1"/>
      <c r="B4" s="1"/>
      <c r="C4" s="1"/>
      <c r="D4" s="4"/>
      <c r="E4" s="4"/>
      <c r="F4" s="4"/>
      <c r="G4" s="4"/>
      <c r="H4" s="4"/>
      <c r="I4" s="4"/>
      <c r="J4" s="4"/>
      <c r="K4" s="4"/>
      <c r="L4" s="4"/>
      <c r="M4" s="4"/>
      <c r="N4" s="4"/>
      <c r="P4" s="3"/>
    </row>
    <row r="5" spans="1:18" ht="15.75" customHeight="1" x14ac:dyDescent="0.35">
      <c r="A5" s="27"/>
      <c r="B5" s="27"/>
      <c r="C5" s="27"/>
      <c r="D5" s="27"/>
      <c r="E5" s="27"/>
      <c r="F5" s="95" t="s">
        <v>534</v>
      </c>
      <c r="G5" s="95"/>
      <c r="H5" s="95"/>
      <c r="I5" s="95"/>
      <c r="J5" s="95"/>
      <c r="K5" s="95"/>
      <c r="L5" s="95"/>
      <c r="M5" s="95"/>
      <c r="N5" s="95"/>
      <c r="O5" s="95"/>
      <c r="P5" s="95"/>
      <c r="Q5" s="27"/>
      <c r="R5" s="27"/>
    </row>
    <row r="6" spans="1:18" ht="15.75" customHeight="1" x14ac:dyDescent="0.35">
      <c r="A6" s="77" t="s">
        <v>11</v>
      </c>
      <c r="B6" s="77"/>
      <c r="C6" s="77"/>
      <c r="D6" s="77"/>
      <c r="E6" s="77"/>
      <c r="F6" s="77"/>
      <c r="G6" s="77"/>
      <c r="H6" s="77"/>
      <c r="I6" s="77"/>
      <c r="J6" s="77"/>
      <c r="K6" s="77"/>
      <c r="L6" s="77"/>
      <c r="M6" s="77"/>
      <c r="N6" s="77"/>
      <c r="O6" s="77"/>
      <c r="P6" s="77"/>
      <c r="Q6" s="77"/>
      <c r="R6" s="77"/>
    </row>
    <row r="7" spans="1:18" ht="15.5" x14ac:dyDescent="0.35">
      <c r="A7" s="128" t="s">
        <v>12</v>
      </c>
      <c r="B7" s="128"/>
      <c r="C7" s="128"/>
      <c r="D7" s="128"/>
      <c r="E7" s="128"/>
      <c r="F7" s="128"/>
      <c r="G7" s="128"/>
      <c r="H7" s="128"/>
      <c r="I7" s="128"/>
      <c r="J7" s="128"/>
      <c r="K7" s="128"/>
      <c r="L7" s="128"/>
      <c r="M7" s="128"/>
      <c r="N7" s="128"/>
      <c r="O7" s="128"/>
      <c r="P7" s="128"/>
      <c r="Q7" s="128"/>
      <c r="R7" s="128"/>
    </row>
    <row r="8" spans="1:18" ht="15.5" x14ac:dyDescent="0.35">
      <c r="A8" s="8"/>
      <c r="B8" s="8"/>
      <c r="C8" s="8"/>
      <c r="D8" s="8"/>
      <c r="E8" s="8"/>
      <c r="F8" s="8"/>
      <c r="G8" s="8"/>
      <c r="H8" s="8"/>
      <c r="I8" s="8"/>
      <c r="J8" s="96">
        <v>44235</v>
      </c>
      <c r="K8" s="97"/>
      <c r="L8" s="97"/>
      <c r="M8" s="97"/>
      <c r="N8" s="8"/>
      <c r="O8" s="8"/>
      <c r="P8" s="8"/>
      <c r="Q8" s="8"/>
      <c r="R8" s="8"/>
    </row>
    <row r="9" spans="1:18" ht="15.75" customHeight="1" x14ac:dyDescent="0.35">
      <c r="A9" s="78" t="s">
        <v>13</v>
      </c>
      <c r="B9" s="78"/>
      <c r="C9" s="78"/>
      <c r="D9" s="78"/>
      <c r="E9" s="78"/>
      <c r="F9" s="78"/>
      <c r="G9" s="78"/>
      <c r="H9" s="78"/>
      <c r="I9" s="78"/>
      <c r="J9" s="78"/>
      <c r="K9" s="78"/>
      <c r="L9" s="78"/>
      <c r="M9" s="78"/>
      <c r="N9" s="78"/>
      <c r="O9" s="78"/>
      <c r="P9" s="78"/>
      <c r="Q9" s="78"/>
      <c r="R9" s="78"/>
    </row>
    <row r="10" spans="1:18" ht="15.5" x14ac:dyDescent="0.35">
      <c r="A10" s="5"/>
      <c r="B10" s="5"/>
      <c r="C10" s="1"/>
      <c r="D10" s="7"/>
      <c r="E10" s="7"/>
      <c r="F10" s="7"/>
      <c r="G10" s="7"/>
      <c r="H10" s="7"/>
      <c r="I10" s="7"/>
      <c r="J10" s="7"/>
      <c r="K10" s="7"/>
      <c r="L10" s="7"/>
      <c r="M10" s="7"/>
      <c r="N10" s="7"/>
    </row>
    <row r="11" spans="1:18" ht="15.5" x14ac:dyDescent="0.35">
      <c r="A11" s="5"/>
      <c r="B11" s="5"/>
      <c r="C11" s="1"/>
      <c r="D11" s="7"/>
      <c r="E11" s="7"/>
      <c r="F11" s="7"/>
      <c r="G11" s="7"/>
      <c r="H11" s="7"/>
      <c r="I11" s="7"/>
      <c r="J11" s="7"/>
      <c r="K11" s="7"/>
      <c r="L11" s="7"/>
      <c r="M11" s="7"/>
      <c r="N11" s="7"/>
    </row>
    <row r="12" spans="1:18" ht="15.5" x14ac:dyDescent="0.35">
      <c r="A12" s="5"/>
      <c r="B12" s="5"/>
      <c r="C12" s="1"/>
      <c r="D12" s="7"/>
      <c r="E12" s="7"/>
      <c r="F12" s="7"/>
      <c r="G12" s="7"/>
      <c r="H12" s="7"/>
      <c r="I12" s="7"/>
      <c r="J12" s="7"/>
      <c r="K12" s="7"/>
      <c r="L12" s="7"/>
      <c r="M12" s="7"/>
      <c r="N12" s="7"/>
    </row>
    <row r="13" spans="1:18" ht="15.5" x14ac:dyDescent="0.35">
      <c r="A13" s="6" t="s">
        <v>20</v>
      </c>
      <c r="B13" s="5"/>
      <c r="C13" s="1"/>
      <c r="D13" s="7"/>
      <c r="E13" s="7"/>
      <c r="F13" s="7"/>
      <c r="G13" s="7"/>
      <c r="H13" s="7"/>
      <c r="I13" s="7"/>
      <c r="J13" s="7"/>
      <c r="K13" s="7"/>
      <c r="L13" s="7"/>
      <c r="M13" s="7"/>
      <c r="N13" s="7"/>
    </row>
    <row r="14" spans="1:18" ht="15.5" x14ac:dyDescent="0.35">
      <c r="A14" s="109" t="s">
        <v>502</v>
      </c>
      <c r="B14" s="109"/>
      <c r="C14" s="109"/>
      <c r="D14" s="109"/>
      <c r="E14" s="110" t="s">
        <v>501</v>
      </c>
      <c r="F14" s="111"/>
      <c r="G14" s="111"/>
      <c r="H14" s="111"/>
      <c r="I14" s="111"/>
      <c r="J14" s="111"/>
      <c r="K14" s="111"/>
      <c r="L14" s="111"/>
      <c r="M14" s="111"/>
      <c r="N14" s="111"/>
      <c r="O14" s="111"/>
      <c r="P14" s="111"/>
      <c r="Q14" s="111"/>
      <c r="R14" s="112"/>
    </row>
    <row r="15" spans="1:18" ht="15.5" x14ac:dyDescent="0.35">
      <c r="A15" s="102" t="s">
        <v>6</v>
      </c>
      <c r="B15" s="103"/>
      <c r="C15" s="103"/>
      <c r="D15" s="103"/>
      <c r="E15" s="103"/>
      <c r="F15" s="103"/>
      <c r="G15" s="103"/>
      <c r="H15" s="103"/>
      <c r="I15" s="103"/>
      <c r="J15" s="103"/>
      <c r="K15" s="103"/>
      <c r="L15" s="103"/>
      <c r="M15" s="103"/>
      <c r="N15" s="103"/>
      <c r="O15" s="103"/>
      <c r="P15" s="103"/>
      <c r="Q15" s="103"/>
      <c r="R15" s="104"/>
    </row>
    <row r="16" spans="1:18" ht="47.25" customHeight="1" x14ac:dyDescent="0.35">
      <c r="A16" s="125" t="s">
        <v>64</v>
      </c>
      <c r="B16" s="126"/>
      <c r="C16" s="126"/>
      <c r="D16" s="127"/>
      <c r="E16" s="89" t="s">
        <v>73</v>
      </c>
      <c r="F16" s="90"/>
      <c r="G16" s="90"/>
      <c r="H16" s="90"/>
      <c r="I16" s="90"/>
      <c r="J16" s="90"/>
      <c r="K16" s="90"/>
      <c r="L16" s="90"/>
      <c r="M16" s="90"/>
      <c r="N16" s="90"/>
      <c r="O16" s="90"/>
      <c r="P16" s="90"/>
      <c r="Q16" s="90"/>
      <c r="R16" s="91"/>
    </row>
    <row r="17" spans="1:18" ht="15.5" x14ac:dyDescent="0.35">
      <c r="A17" s="63" t="s">
        <v>65</v>
      </c>
      <c r="B17" s="64"/>
      <c r="C17" s="64"/>
      <c r="D17" s="65"/>
      <c r="E17" s="81" t="s">
        <v>74</v>
      </c>
      <c r="F17" s="82"/>
      <c r="G17" s="82"/>
      <c r="H17" s="82"/>
      <c r="I17" s="82"/>
      <c r="J17" s="82"/>
      <c r="K17" s="82"/>
      <c r="L17" s="82"/>
      <c r="M17" s="82"/>
      <c r="N17" s="82"/>
      <c r="O17" s="82"/>
      <c r="P17" s="82"/>
      <c r="Q17" s="82"/>
      <c r="R17" s="83"/>
    </row>
    <row r="18" spans="1:18" ht="15.5" x14ac:dyDescent="0.35">
      <c r="A18" s="63" t="s">
        <v>66</v>
      </c>
      <c r="B18" s="64"/>
      <c r="C18" s="64"/>
      <c r="D18" s="65"/>
      <c r="E18" s="81" t="s">
        <v>75</v>
      </c>
      <c r="F18" s="82"/>
      <c r="G18" s="82"/>
      <c r="H18" s="82"/>
      <c r="I18" s="82"/>
      <c r="J18" s="82"/>
      <c r="K18" s="82"/>
      <c r="L18" s="82"/>
      <c r="M18" s="82"/>
      <c r="N18" s="82"/>
      <c r="O18" s="82"/>
      <c r="P18" s="82"/>
      <c r="Q18" s="82"/>
      <c r="R18" s="83"/>
    </row>
    <row r="19" spans="1:18" ht="15.5" x14ac:dyDescent="0.35">
      <c r="A19" s="63" t="s">
        <v>485</v>
      </c>
      <c r="B19" s="64"/>
      <c r="C19" s="64"/>
      <c r="D19" s="65"/>
      <c r="E19" s="66" t="s">
        <v>505</v>
      </c>
      <c r="F19" s="67"/>
      <c r="G19" s="67"/>
      <c r="H19" s="67"/>
      <c r="I19" s="67"/>
      <c r="J19" s="67"/>
      <c r="K19" s="67"/>
      <c r="L19" s="67"/>
      <c r="M19" s="67"/>
      <c r="N19" s="67"/>
      <c r="O19" s="67"/>
      <c r="P19" s="67"/>
      <c r="Q19" s="67"/>
      <c r="R19" s="68"/>
    </row>
    <row r="20" spans="1:18" ht="15.5" x14ac:dyDescent="0.35">
      <c r="A20" s="63" t="s">
        <v>486</v>
      </c>
      <c r="B20" s="64"/>
      <c r="C20" s="64"/>
      <c r="D20" s="65"/>
      <c r="E20" s="66" t="s">
        <v>505</v>
      </c>
      <c r="F20" s="67"/>
      <c r="G20" s="67"/>
      <c r="H20" s="67"/>
      <c r="I20" s="67"/>
      <c r="J20" s="67"/>
      <c r="K20" s="67"/>
      <c r="L20" s="67"/>
      <c r="M20" s="67"/>
      <c r="N20" s="67"/>
      <c r="O20" s="67"/>
      <c r="P20" s="67"/>
      <c r="Q20" s="67"/>
      <c r="R20" s="68"/>
    </row>
    <row r="21" spans="1:18" ht="15.5" x14ac:dyDescent="0.35">
      <c r="A21" s="63" t="s">
        <v>487</v>
      </c>
      <c r="B21" s="64"/>
      <c r="C21" s="64"/>
      <c r="D21" s="65"/>
      <c r="E21" s="66" t="s">
        <v>505</v>
      </c>
      <c r="F21" s="67"/>
      <c r="G21" s="67"/>
      <c r="H21" s="67"/>
      <c r="I21" s="67"/>
      <c r="J21" s="67"/>
      <c r="K21" s="67"/>
      <c r="L21" s="67"/>
      <c r="M21" s="67"/>
      <c r="N21" s="67"/>
      <c r="O21" s="67"/>
      <c r="P21" s="67"/>
      <c r="Q21" s="67"/>
      <c r="R21" s="68"/>
    </row>
    <row r="22" spans="1:18" ht="30.75" customHeight="1" x14ac:dyDescent="0.35">
      <c r="A22" s="116" t="s">
        <v>76</v>
      </c>
      <c r="B22" s="117"/>
      <c r="C22" s="117"/>
      <c r="D22" s="118"/>
      <c r="E22" s="81" t="s">
        <v>490</v>
      </c>
      <c r="F22" s="82"/>
      <c r="G22" s="82"/>
      <c r="H22" s="82"/>
      <c r="I22" s="82"/>
      <c r="J22" s="82"/>
      <c r="K22" s="82"/>
      <c r="L22" s="82"/>
      <c r="M22" s="82"/>
      <c r="N22" s="82"/>
      <c r="O22" s="82"/>
      <c r="P22" s="82"/>
      <c r="Q22" s="82"/>
      <c r="R22" s="83"/>
    </row>
    <row r="23" spans="1:18" ht="30.75" customHeight="1" x14ac:dyDescent="0.35">
      <c r="A23" s="116" t="s">
        <v>488</v>
      </c>
      <c r="B23" s="117"/>
      <c r="C23" s="117"/>
      <c r="D23" s="118"/>
      <c r="E23" s="72" t="s">
        <v>491</v>
      </c>
      <c r="F23" s="73"/>
      <c r="G23" s="73"/>
      <c r="H23" s="73"/>
      <c r="I23" s="73"/>
      <c r="J23" s="73"/>
      <c r="K23" s="73"/>
      <c r="L23" s="73"/>
      <c r="M23" s="73"/>
      <c r="N23" s="73"/>
      <c r="O23" s="73"/>
      <c r="P23" s="73"/>
      <c r="Q23" s="73"/>
      <c r="R23" s="74"/>
    </row>
    <row r="24" spans="1:18" ht="15.5" x14ac:dyDescent="0.35">
      <c r="A24" s="113" t="s">
        <v>489</v>
      </c>
      <c r="B24" s="114"/>
      <c r="C24" s="114"/>
      <c r="D24" s="115"/>
      <c r="E24" s="84" t="s">
        <v>506</v>
      </c>
      <c r="F24" s="85"/>
      <c r="G24" s="85"/>
      <c r="H24" s="85"/>
      <c r="I24" s="85"/>
      <c r="J24" s="85"/>
      <c r="K24" s="85"/>
      <c r="L24" s="85"/>
      <c r="M24" s="85"/>
      <c r="N24" s="85"/>
      <c r="O24" s="85"/>
      <c r="P24" s="85"/>
      <c r="Q24" s="85"/>
      <c r="R24" s="86"/>
    </row>
    <row r="25" spans="1:18" ht="15.5" x14ac:dyDescent="0.35">
      <c r="A25" s="87" t="s">
        <v>8</v>
      </c>
      <c r="B25" s="88"/>
      <c r="C25" s="88"/>
      <c r="D25" s="88"/>
      <c r="E25" s="88"/>
      <c r="F25" s="88"/>
      <c r="G25" s="88"/>
      <c r="H25" s="88"/>
      <c r="I25" s="88"/>
      <c r="J25" s="88"/>
      <c r="K25" s="88"/>
      <c r="L25" s="88"/>
      <c r="M25" s="88"/>
      <c r="N25" s="88"/>
      <c r="O25" s="88"/>
      <c r="P25" s="88"/>
      <c r="Q25" s="88"/>
      <c r="R25" s="88"/>
    </row>
    <row r="26" spans="1:18" ht="31.5" customHeight="1" x14ac:dyDescent="0.35">
      <c r="A26" s="92" t="s">
        <v>67</v>
      </c>
      <c r="B26" s="93"/>
      <c r="C26" s="93"/>
      <c r="D26" s="94"/>
      <c r="E26" s="89" t="s">
        <v>77</v>
      </c>
      <c r="F26" s="90"/>
      <c r="G26" s="90"/>
      <c r="H26" s="90"/>
      <c r="I26" s="90"/>
      <c r="J26" s="90"/>
      <c r="K26" s="90"/>
      <c r="L26" s="90"/>
      <c r="M26" s="90"/>
      <c r="N26" s="90"/>
      <c r="O26" s="90"/>
      <c r="P26" s="90"/>
      <c r="Q26" s="90"/>
      <c r="R26" s="91"/>
    </row>
    <row r="27" spans="1:18" ht="15.5" x14ac:dyDescent="0.35">
      <c r="A27" s="66" t="s">
        <v>68</v>
      </c>
      <c r="B27" s="67"/>
      <c r="C27" s="67"/>
      <c r="D27" s="68"/>
      <c r="E27" s="66" t="s">
        <v>506</v>
      </c>
      <c r="F27" s="67"/>
      <c r="G27" s="67"/>
      <c r="H27" s="67"/>
      <c r="I27" s="67"/>
      <c r="J27" s="67"/>
      <c r="K27" s="67"/>
      <c r="L27" s="67"/>
      <c r="M27" s="67"/>
      <c r="N27" s="67"/>
      <c r="O27" s="67"/>
      <c r="P27" s="67"/>
      <c r="Q27" s="67"/>
      <c r="R27" s="68"/>
    </row>
    <row r="28" spans="1:18" ht="15.5" x14ac:dyDescent="0.35">
      <c r="A28" s="66" t="s">
        <v>69</v>
      </c>
      <c r="B28" s="67"/>
      <c r="C28" s="67"/>
      <c r="D28" s="68"/>
      <c r="E28" s="66" t="s">
        <v>505</v>
      </c>
      <c r="F28" s="67"/>
      <c r="G28" s="67"/>
      <c r="H28" s="67"/>
      <c r="I28" s="67"/>
      <c r="J28" s="67"/>
      <c r="K28" s="67"/>
      <c r="L28" s="67"/>
      <c r="M28" s="67"/>
      <c r="N28" s="67"/>
      <c r="O28" s="67"/>
      <c r="P28" s="67"/>
      <c r="Q28" s="67"/>
      <c r="R28" s="68"/>
    </row>
    <row r="29" spans="1:18" ht="48" customHeight="1" x14ac:dyDescent="0.35">
      <c r="A29" s="66" t="s">
        <v>472</v>
      </c>
      <c r="B29" s="67"/>
      <c r="C29" s="67"/>
      <c r="D29" s="68"/>
      <c r="E29" s="72" t="s">
        <v>492</v>
      </c>
      <c r="F29" s="73"/>
      <c r="G29" s="73"/>
      <c r="H29" s="73"/>
      <c r="I29" s="73"/>
      <c r="J29" s="73"/>
      <c r="K29" s="73"/>
      <c r="L29" s="73"/>
      <c r="M29" s="73"/>
      <c r="N29" s="73"/>
      <c r="O29" s="73"/>
      <c r="P29" s="73"/>
      <c r="Q29" s="73"/>
      <c r="R29" s="74"/>
    </row>
    <row r="30" spans="1:18" ht="31.5" customHeight="1" x14ac:dyDescent="0.35">
      <c r="A30" s="66" t="s">
        <v>70</v>
      </c>
      <c r="B30" s="67"/>
      <c r="C30" s="67"/>
      <c r="D30" s="68"/>
      <c r="E30" s="72" t="s">
        <v>494</v>
      </c>
      <c r="F30" s="73"/>
      <c r="G30" s="73"/>
      <c r="H30" s="73"/>
      <c r="I30" s="73"/>
      <c r="J30" s="73"/>
      <c r="K30" s="73"/>
      <c r="L30" s="73"/>
      <c r="M30" s="73"/>
      <c r="N30" s="73"/>
      <c r="O30" s="73"/>
      <c r="P30" s="73"/>
      <c r="Q30" s="73"/>
      <c r="R30" s="74"/>
    </row>
    <row r="31" spans="1:18" ht="31.5" customHeight="1" x14ac:dyDescent="0.35">
      <c r="A31" s="69" t="s">
        <v>71</v>
      </c>
      <c r="B31" s="70"/>
      <c r="C31" s="70"/>
      <c r="D31" s="71"/>
      <c r="E31" s="72" t="s">
        <v>495</v>
      </c>
      <c r="F31" s="73"/>
      <c r="G31" s="73"/>
      <c r="H31" s="73"/>
      <c r="I31" s="73"/>
      <c r="J31" s="73"/>
      <c r="K31" s="73"/>
      <c r="L31" s="73"/>
      <c r="M31" s="73"/>
      <c r="N31" s="73"/>
      <c r="O31" s="73"/>
      <c r="P31" s="73"/>
      <c r="Q31" s="73"/>
      <c r="R31" s="74"/>
    </row>
    <row r="32" spans="1:18" ht="32.25" customHeight="1" x14ac:dyDescent="0.35">
      <c r="A32" s="66" t="s">
        <v>72</v>
      </c>
      <c r="B32" s="67"/>
      <c r="C32" s="67"/>
      <c r="D32" s="68"/>
      <c r="E32" s="72" t="s">
        <v>496</v>
      </c>
      <c r="F32" s="73"/>
      <c r="G32" s="73"/>
      <c r="H32" s="73"/>
      <c r="I32" s="73"/>
      <c r="J32" s="73"/>
      <c r="K32" s="73"/>
      <c r="L32" s="73"/>
      <c r="M32" s="73"/>
      <c r="N32" s="73"/>
      <c r="O32" s="73"/>
      <c r="P32" s="73"/>
      <c r="Q32" s="73"/>
      <c r="R32" s="74"/>
    </row>
    <row r="33" spans="1:18" ht="15.5" x14ac:dyDescent="0.35">
      <c r="A33" s="66" t="s">
        <v>473</v>
      </c>
      <c r="B33" s="67"/>
      <c r="C33" s="67"/>
      <c r="D33" s="68"/>
      <c r="E33" s="66" t="s">
        <v>506</v>
      </c>
      <c r="F33" s="67"/>
      <c r="G33" s="67"/>
      <c r="H33" s="67"/>
      <c r="I33" s="67"/>
      <c r="J33" s="67"/>
      <c r="K33" s="67"/>
      <c r="L33" s="67"/>
      <c r="M33" s="67"/>
      <c r="N33" s="67"/>
      <c r="O33" s="67"/>
      <c r="P33" s="67"/>
      <c r="Q33" s="67"/>
      <c r="R33" s="68"/>
    </row>
    <row r="34" spans="1:18" ht="15.5" x14ac:dyDescent="0.35">
      <c r="A34" s="66" t="s">
        <v>474</v>
      </c>
      <c r="B34" s="67"/>
      <c r="C34" s="67"/>
      <c r="D34" s="68"/>
      <c r="E34" s="66" t="s">
        <v>506</v>
      </c>
      <c r="F34" s="67"/>
      <c r="G34" s="67"/>
      <c r="H34" s="67"/>
      <c r="I34" s="67"/>
      <c r="J34" s="67"/>
      <c r="K34" s="67"/>
      <c r="L34" s="67"/>
      <c r="M34" s="67"/>
      <c r="N34" s="67"/>
      <c r="O34" s="67"/>
      <c r="P34" s="67"/>
      <c r="Q34" s="67"/>
      <c r="R34" s="68"/>
    </row>
    <row r="35" spans="1:18" ht="15.5" x14ac:dyDescent="0.35">
      <c r="A35" s="102" t="s">
        <v>9</v>
      </c>
      <c r="B35" s="103"/>
      <c r="C35" s="103"/>
      <c r="D35" s="103"/>
      <c r="E35" s="103"/>
      <c r="F35" s="103"/>
      <c r="G35" s="103"/>
      <c r="H35" s="103"/>
      <c r="I35" s="103"/>
      <c r="J35" s="103"/>
      <c r="K35" s="103"/>
      <c r="L35" s="103"/>
      <c r="M35" s="103"/>
      <c r="N35" s="103"/>
      <c r="O35" s="103"/>
      <c r="P35" s="103"/>
      <c r="Q35" s="103"/>
      <c r="R35" s="104"/>
    </row>
    <row r="36" spans="1:18" ht="15.5" x14ac:dyDescent="0.35">
      <c r="A36" s="49" t="s">
        <v>475</v>
      </c>
      <c r="B36" s="50"/>
      <c r="C36" s="50"/>
      <c r="D36" s="51"/>
      <c r="E36" s="66" t="s">
        <v>506</v>
      </c>
      <c r="F36" s="67"/>
      <c r="G36" s="67"/>
      <c r="H36" s="67"/>
      <c r="I36" s="67"/>
      <c r="J36" s="67"/>
      <c r="K36" s="67"/>
      <c r="L36" s="67"/>
      <c r="M36" s="67"/>
      <c r="N36" s="67"/>
      <c r="O36" s="67"/>
      <c r="P36" s="67"/>
      <c r="Q36" s="67"/>
      <c r="R36" s="68"/>
    </row>
    <row r="37" spans="1:18" ht="32.25" customHeight="1" x14ac:dyDescent="0.35">
      <c r="A37" s="66" t="s">
        <v>476</v>
      </c>
      <c r="B37" s="67"/>
      <c r="C37" s="67"/>
      <c r="D37" s="68"/>
      <c r="E37" s="72" t="s">
        <v>497</v>
      </c>
      <c r="F37" s="73"/>
      <c r="G37" s="73"/>
      <c r="H37" s="73"/>
      <c r="I37" s="73"/>
      <c r="J37" s="73"/>
      <c r="K37" s="73"/>
      <c r="L37" s="73"/>
      <c r="M37" s="73"/>
      <c r="N37" s="73"/>
      <c r="O37" s="73"/>
      <c r="P37" s="73"/>
      <c r="Q37" s="73"/>
      <c r="R37" s="74"/>
    </row>
    <row r="38" spans="1:18" ht="15.5" x14ac:dyDescent="0.35">
      <c r="A38" s="66" t="s">
        <v>477</v>
      </c>
      <c r="B38" s="67"/>
      <c r="C38" s="67"/>
      <c r="D38" s="68"/>
      <c r="E38" s="81" t="s">
        <v>498</v>
      </c>
      <c r="F38" s="82"/>
      <c r="G38" s="82"/>
      <c r="H38" s="82"/>
      <c r="I38" s="82"/>
      <c r="J38" s="82"/>
      <c r="K38" s="82"/>
      <c r="L38" s="82"/>
      <c r="M38" s="82"/>
      <c r="N38" s="82"/>
      <c r="O38" s="82"/>
      <c r="P38" s="82"/>
      <c r="Q38" s="82"/>
      <c r="R38" s="83"/>
    </row>
    <row r="39" spans="1:18" ht="15.5" x14ac:dyDescent="0.35">
      <c r="A39" s="102" t="s">
        <v>10</v>
      </c>
      <c r="B39" s="103"/>
      <c r="C39" s="103"/>
      <c r="D39" s="103"/>
      <c r="E39" s="103"/>
      <c r="F39" s="103"/>
      <c r="G39" s="103"/>
      <c r="H39" s="103"/>
      <c r="I39" s="103"/>
      <c r="J39" s="103"/>
      <c r="K39" s="103"/>
      <c r="L39" s="103"/>
      <c r="M39" s="103"/>
      <c r="N39" s="103"/>
      <c r="O39" s="103"/>
      <c r="P39" s="103"/>
      <c r="Q39" s="103"/>
      <c r="R39" s="104"/>
    </row>
    <row r="40" spans="1:18" ht="32.25" customHeight="1" x14ac:dyDescent="0.35">
      <c r="A40" s="105" t="s">
        <v>478</v>
      </c>
      <c r="B40" s="106"/>
      <c r="C40" s="106"/>
      <c r="D40" s="107"/>
      <c r="E40" s="66" t="s">
        <v>506</v>
      </c>
      <c r="F40" s="67"/>
      <c r="G40" s="67"/>
      <c r="H40" s="67"/>
      <c r="I40" s="67"/>
      <c r="J40" s="67"/>
      <c r="K40" s="67"/>
      <c r="L40" s="67"/>
      <c r="M40" s="67"/>
      <c r="N40" s="67"/>
      <c r="O40" s="67"/>
      <c r="P40" s="67"/>
      <c r="Q40" s="67"/>
      <c r="R40" s="68"/>
    </row>
    <row r="41" spans="1:18" ht="15.5" x14ac:dyDescent="0.35">
      <c r="A41" s="66" t="s">
        <v>479</v>
      </c>
      <c r="B41" s="67"/>
      <c r="C41" s="67"/>
      <c r="D41" s="68"/>
      <c r="E41" s="66" t="s">
        <v>506</v>
      </c>
      <c r="F41" s="67"/>
      <c r="G41" s="67"/>
      <c r="H41" s="67"/>
      <c r="I41" s="67"/>
      <c r="J41" s="67"/>
      <c r="K41" s="67"/>
      <c r="L41" s="67"/>
      <c r="M41" s="67"/>
      <c r="N41" s="67"/>
      <c r="O41" s="67"/>
      <c r="P41" s="67"/>
      <c r="Q41" s="67"/>
      <c r="R41" s="68"/>
    </row>
    <row r="42" spans="1:18" ht="31.5" customHeight="1" x14ac:dyDescent="0.35">
      <c r="A42" s="69" t="s">
        <v>480</v>
      </c>
      <c r="B42" s="70"/>
      <c r="C42" s="70"/>
      <c r="D42" s="71"/>
      <c r="E42" s="81" t="s">
        <v>499</v>
      </c>
      <c r="F42" s="82"/>
      <c r="G42" s="82"/>
      <c r="H42" s="82"/>
      <c r="I42" s="82"/>
      <c r="J42" s="82"/>
      <c r="K42" s="82"/>
      <c r="L42" s="82"/>
      <c r="M42" s="82"/>
      <c r="N42" s="82"/>
      <c r="O42" s="82"/>
      <c r="P42" s="82"/>
      <c r="Q42" s="82"/>
      <c r="R42" s="83"/>
    </row>
    <row r="43" spans="1:18" ht="31.5" customHeight="1" x14ac:dyDescent="0.35">
      <c r="A43" s="69" t="s">
        <v>481</v>
      </c>
      <c r="B43" s="70"/>
      <c r="C43" s="70"/>
      <c r="D43" s="71"/>
      <c r="E43" s="66" t="s">
        <v>506</v>
      </c>
      <c r="F43" s="67"/>
      <c r="G43" s="67"/>
      <c r="H43" s="67"/>
      <c r="I43" s="67"/>
      <c r="J43" s="67"/>
      <c r="K43" s="67"/>
      <c r="L43" s="67"/>
      <c r="M43" s="67"/>
      <c r="N43" s="67"/>
      <c r="O43" s="67"/>
      <c r="P43" s="67"/>
      <c r="Q43" s="67"/>
      <c r="R43" s="68"/>
    </row>
    <row r="44" spans="1:18" ht="32.25" customHeight="1" x14ac:dyDescent="0.35">
      <c r="A44" s="69" t="s">
        <v>482</v>
      </c>
      <c r="B44" s="70"/>
      <c r="C44" s="70"/>
      <c r="D44" s="71"/>
      <c r="E44" s="66" t="s">
        <v>506</v>
      </c>
      <c r="F44" s="67"/>
      <c r="G44" s="67"/>
      <c r="H44" s="67"/>
      <c r="I44" s="67"/>
      <c r="J44" s="67"/>
      <c r="K44" s="67"/>
      <c r="L44" s="67"/>
      <c r="M44" s="67"/>
      <c r="N44" s="67"/>
      <c r="O44" s="67"/>
      <c r="P44" s="67"/>
      <c r="Q44" s="67"/>
      <c r="R44" s="68"/>
    </row>
    <row r="45" spans="1:18" ht="15.5" x14ac:dyDescent="0.35">
      <c r="A45" s="66" t="s">
        <v>483</v>
      </c>
      <c r="B45" s="67"/>
      <c r="C45" s="67"/>
      <c r="D45" s="68"/>
      <c r="E45" s="66" t="s">
        <v>506</v>
      </c>
      <c r="F45" s="67"/>
      <c r="G45" s="67"/>
      <c r="H45" s="67"/>
      <c r="I45" s="67"/>
      <c r="J45" s="67"/>
      <c r="K45" s="67"/>
      <c r="L45" s="67"/>
      <c r="M45" s="67"/>
      <c r="N45" s="67"/>
      <c r="O45" s="67"/>
      <c r="P45" s="67"/>
      <c r="Q45" s="67"/>
      <c r="R45" s="68"/>
    </row>
    <row r="46" spans="1:18" ht="31.5" customHeight="1" x14ac:dyDescent="0.35">
      <c r="A46" s="60" t="s">
        <v>484</v>
      </c>
      <c r="B46" s="61"/>
      <c r="C46" s="61"/>
      <c r="D46" s="62"/>
      <c r="E46" s="57" t="s">
        <v>506</v>
      </c>
      <c r="F46" s="58"/>
      <c r="G46" s="58"/>
      <c r="H46" s="58"/>
      <c r="I46" s="58"/>
      <c r="J46" s="58"/>
      <c r="K46" s="58"/>
      <c r="L46" s="58"/>
      <c r="M46" s="58"/>
      <c r="N46" s="58"/>
      <c r="O46" s="58"/>
      <c r="P46" s="58"/>
      <c r="Q46" s="58"/>
      <c r="R46" s="59"/>
    </row>
    <row r="47" spans="1:18" ht="15.75" customHeight="1" x14ac:dyDescent="0.35">
      <c r="A47" s="98" t="s">
        <v>493</v>
      </c>
      <c r="B47" s="99"/>
      <c r="C47" s="99"/>
      <c r="D47" s="99"/>
      <c r="E47" s="99"/>
      <c r="F47" s="99"/>
      <c r="G47" s="99"/>
      <c r="H47" s="99"/>
      <c r="I47" s="99"/>
      <c r="J47" s="99"/>
      <c r="K47" s="99"/>
      <c r="L47" s="99"/>
      <c r="M47" s="99"/>
      <c r="N47" s="99"/>
      <c r="O47" s="99"/>
      <c r="P47" s="99"/>
      <c r="Q47" s="99"/>
      <c r="R47" s="99"/>
    </row>
    <row r="48" spans="1:18" ht="15.75" customHeight="1" x14ac:dyDescent="0.35">
      <c r="A48" s="98" t="s">
        <v>507</v>
      </c>
      <c r="B48" s="99"/>
      <c r="C48" s="99"/>
      <c r="D48" s="99"/>
      <c r="E48" s="99"/>
      <c r="F48" s="99"/>
      <c r="G48" s="99"/>
      <c r="H48" s="99"/>
      <c r="I48" s="99"/>
      <c r="J48" s="99"/>
      <c r="K48" s="99"/>
      <c r="L48" s="99"/>
      <c r="M48" s="99"/>
      <c r="N48" s="99"/>
      <c r="O48" s="99"/>
      <c r="P48" s="99"/>
      <c r="Q48" s="99"/>
      <c r="R48" s="99"/>
    </row>
    <row r="49" spans="1:18" ht="15.75" customHeight="1" x14ac:dyDescent="0.35">
      <c r="A49" s="98" t="s">
        <v>500</v>
      </c>
      <c r="B49" s="99"/>
      <c r="C49" s="99"/>
      <c r="D49" s="99"/>
      <c r="E49" s="99"/>
      <c r="F49" s="99"/>
      <c r="G49" s="99"/>
      <c r="H49" s="99"/>
      <c r="I49" s="99"/>
      <c r="J49" s="99"/>
      <c r="K49" s="99"/>
      <c r="L49" s="99"/>
      <c r="M49" s="99"/>
      <c r="N49" s="99"/>
      <c r="O49" s="99"/>
      <c r="P49" s="99"/>
      <c r="Q49" s="99"/>
      <c r="R49" s="99"/>
    </row>
    <row r="50" spans="1:18" ht="15.5" x14ac:dyDescent="0.35">
      <c r="A50" s="5"/>
      <c r="B50" s="5"/>
      <c r="C50" s="1"/>
      <c r="D50" s="4"/>
      <c r="E50" s="4"/>
      <c r="F50" s="4"/>
      <c r="G50" s="4"/>
      <c r="H50" s="4"/>
      <c r="I50" s="4"/>
      <c r="J50" s="4"/>
      <c r="K50" s="4"/>
      <c r="L50" s="4"/>
      <c r="M50" s="4"/>
      <c r="N50" s="4"/>
    </row>
    <row r="51" spans="1:18" ht="15" x14ac:dyDescent="0.35">
      <c r="A51" s="6" t="s">
        <v>23</v>
      </c>
      <c r="B51" s="6"/>
      <c r="C51" s="1"/>
      <c r="D51" s="1"/>
      <c r="E51" s="1"/>
      <c r="F51" s="1"/>
      <c r="G51" s="1"/>
      <c r="H51" s="1"/>
      <c r="I51" s="1"/>
      <c r="J51" s="1"/>
      <c r="K51" s="1"/>
      <c r="L51" s="1"/>
      <c r="M51" s="1"/>
      <c r="N51" s="1"/>
    </row>
    <row r="52" spans="1:18" ht="22.5" customHeight="1" x14ac:dyDescent="0.35">
      <c r="A52" s="119" t="s">
        <v>0</v>
      </c>
      <c r="B52" s="121" t="s">
        <v>19</v>
      </c>
      <c r="C52" s="100" t="s">
        <v>22</v>
      </c>
      <c r="D52" s="101"/>
      <c r="E52" s="101"/>
      <c r="F52" s="101"/>
      <c r="G52" s="101"/>
      <c r="H52" s="100" t="s">
        <v>24</v>
      </c>
      <c r="I52" s="101"/>
      <c r="J52" s="101"/>
      <c r="K52" s="101"/>
      <c r="L52" s="123" t="s">
        <v>33</v>
      </c>
      <c r="M52" s="124"/>
      <c r="N52" s="124"/>
      <c r="O52" s="123" t="s">
        <v>14</v>
      </c>
      <c r="P52" s="124"/>
      <c r="Q52" s="124"/>
      <c r="R52" s="108" t="s">
        <v>28</v>
      </c>
    </row>
    <row r="53" spans="1:18" ht="124.5" customHeight="1" x14ac:dyDescent="0.35">
      <c r="A53" s="120"/>
      <c r="B53" s="122"/>
      <c r="C53" s="10" t="s">
        <v>1</v>
      </c>
      <c r="D53" s="10" t="s">
        <v>2</v>
      </c>
      <c r="E53" s="11" t="s">
        <v>29</v>
      </c>
      <c r="F53" s="11" t="s">
        <v>30</v>
      </c>
      <c r="G53" s="11" t="s">
        <v>3</v>
      </c>
      <c r="H53" s="12" t="s">
        <v>25</v>
      </c>
      <c r="I53" s="12" t="s">
        <v>26</v>
      </c>
      <c r="J53" s="12" t="s">
        <v>31</v>
      </c>
      <c r="K53" s="12" t="s">
        <v>32</v>
      </c>
      <c r="L53" s="13" t="s">
        <v>4</v>
      </c>
      <c r="M53" s="10" t="s">
        <v>17</v>
      </c>
      <c r="N53" s="13" t="s">
        <v>15</v>
      </c>
      <c r="O53" s="13" t="s">
        <v>35</v>
      </c>
      <c r="P53" s="10" t="s">
        <v>18</v>
      </c>
      <c r="Q53" s="13" t="s">
        <v>16</v>
      </c>
      <c r="R53" s="101"/>
    </row>
    <row r="54" spans="1:18" ht="34.5" x14ac:dyDescent="0.35">
      <c r="A54" s="43" t="s">
        <v>7</v>
      </c>
      <c r="B54" s="15" t="s">
        <v>81</v>
      </c>
      <c r="C54" s="32" t="s">
        <v>159</v>
      </c>
      <c r="D54" s="16" t="s">
        <v>41</v>
      </c>
      <c r="E54" s="33">
        <v>83</v>
      </c>
      <c r="F54" s="33">
        <v>82</v>
      </c>
      <c r="G54" s="33">
        <v>82.5</v>
      </c>
      <c r="H54" s="17"/>
      <c r="I54" s="17"/>
      <c r="J54" s="17"/>
      <c r="K54" s="17"/>
      <c r="L54" s="17"/>
      <c r="M54" s="17"/>
      <c r="N54" s="17"/>
      <c r="O54" s="17"/>
      <c r="P54" s="17"/>
      <c r="Q54" s="17"/>
      <c r="R54" s="21" t="s">
        <v>40</v>
      </c>
    </row>
    <row r="55" spans="1:18" ht="69" x14ac:dyDescent="0.35">
      <c r="A55" s="43" t="s">
        <v>5</v>
      </c>
      <c r="B55" s="15" t="s">
        <v>80</v>
      </c>
      <c r="C55" s="32" t="s">
        <v>42</v>
      </c>
      <c r="D55" s="42" t="s">
        <v>55</v>
      </c>
      <c r="E55" s="34">
        <v>29000</v>
      </c>
      <c r="F55" s="34">
        <v>27500</v>
      </c>
      <c r="G55" s="34">
        <v>24941</v>
      </c>
      <c r="H55" s="17"/>
      <c r="I55" s="17"/>
      <c r="J55" s="17"/>
      <c r="K55" s="17"/>
      <c r="L55" s="17"/>
      <c r="M55" s="17"/>
      <c r="N55" s="17"/>
      <c r="O55" s="17"/>
      <c r="P55" s="17"/>
      <c r="Q55" s="17"/>
      <c r="R55" s="21" t="s">
        <v>56</v>
      </c>
    </row>
    <row r="56" spans="1:18" x14ac:dyDescent="0.35">
      <c r="A56" s="44"/>
      <c r="B56" s="18"/>
      <c r="C56" s="32" t="s">
        <v>43</v>
      </c>
      <c r="D56" s="16" t="s">
        <v>54</v>
      </c>
      <c r="E56" s="38">
        <v>3</v>
      </c>
      <c r="F56" s="33">
        <v>0</v>
      </c>
      <c r="G56" s="33">
        <v>0</v>
      </c>
      <c r="H56" s="17"/>
      <c r="I56" s="17"/>
      <c r="J56" s="17"/>
      <c r="K56" s="17"/>
      <c r="L56" s="17"/>
      <c r="M56" s="17"/>
      <c r="N56" s="17"/>
      <c r="O56" s="17"/>
      <c r="P56" s="17"/>
      <c r="Q56" s="17"/>
      <c r="R56" s="21" t="s">
        <v>57</v>
      </c>
    </row>
    <row r="57" spans="1:18" ht="23" x14ac:dyDescent="0.35">
      <c r="A57" s="44"/>
      <c r="B57" s="18"/>
      <c r="C57" s="32" t="s">
        <v>44</v>
      </c>
      <c r="D57" s="16" t="s">
        <v>53</v>
      </c>
      <c r="E57" s="35">
        <v>159873.46</v>
      </c>
      <c r="F57" s="35">
        <v>5000</v>
      </c>
      <c r="G57" s="33">
        <v>0</v>
      </c>
      <c r="H57" s="17"/>
      <c r="I57" s="17"/>
      <c r="J57" s="17"/>
      <c r="K57" s="17"/>
      <c r="L57" s="17"/>
      <c r="M57" s="17"/>
      <c r="N57" s="17"/>
      <c r="O57" s="17"/>
      <c r="P57" s="17"/>
      <c r="Q57" s="17"/>
      <c r="R57" s="21" t="s">
        <v>58</v>
      </c>
    </row>
    <row r="58" spans="1:18" ht="23" x14ac:dyDescent="0.35">
      <c r="A58" s="44"/>
      <c r="B58" s="18"/>
      <c r="C58" s="32" t="s">
        <v>45</v>
      </c>
      <c r="D58" s="16" t="s">
        <v>52</v>
      </c>
      <c r="E58" s="35">
        <v>771944.21</v>
      </c>
      <c r="F58" s="35">
        <v>650</v>
      </c>
      <c r="G58" s="33">
        <v>0</v>
      </c>
      <c r="H58" s="17"/>
      <c r="I58" s="17"/>
      <c r="J58" s="17"/>
      <c r="K58" s="17"/>
      <c r="L58" s="17"/>
      <c r="M58" s="17"/>
      <c r="N58" s="17"/>
      <c r="O58" s="17"/>
      <c r="P58" s="17"/>
      <c r="Q58" s="17"/>
      <c r="R58" s="21" t="s">
        <v>58</v>
      </c>
    </row>
    <row r="59" spans="1:18" ht="23" x14ac:dyDescent="0.35">
      <c r="A59" s="44"/>
      <c r="B59" s="18"/>
      <c r="C59" s="32" t="s">
        <v>46</v>
      </c>
      <c r="D59" s="16" t="s">
        <v>51</v>
      </c>
      <c r="E59" s="33">
        <v>10</v>
      </c>
      <c r="F59" s="33">
        <v>10</v>
      </c>
      <c r="G59" s="33">
        <v>0</v>
      </c>
      <c r="H59" s="17"/>
      <c r="I59" s="17"/>
      <c r="J59" s="17"/>
      <c r="K59" s="17"/>
      <c r="L59" s="17"/>
      <c r="M59" s="17"/>
      <c r="N59" s="17"/>
      <c r="O59" s="17"/>
      <c r="P59" s="17"/>
      <c r="Q59" s="17"/>
      <c r="R59" s="21" t="s">
        <v>58</v>
      </c>
    </row>
    <row r="60" spans="1:18" ht="23" x14ac:dyDescent="0.35">
      <c r="A60" s="44"/>
      <c r="B60" s="18"/>
      <c r="C60" s="32" t="s">
        <v>47</v>
      </c>
      <c r="D60" s="16" t="s">
        <v>50</v>
      </c>
      <c r="E60" s="33">
        <v>5</v>
      </c>
      <c r="F60" s="33">
        <v>0</v>
      </c>
      <c r="G60" s="33">
        <v>0</v>
      </c>
      <c r="H60" s="17"/>
      <c r="I60" s="17"/>
      <c r="J60" s="17"/>
      <c r="K60" s="17"/>
      <c r="L60" s="17"/>
      <c r="M60" s="17"/>
      <c r="N60" s="17"/>
      <c r="O60" s="17"/>
      <c r="P60" s="17"/>
      <c r="Q60" s="17"/>
      <c r="R60" s="21" t="s">
        <v>57</v>
      </c>
    </row>
    <row r="61" spans="1:18" x14ac:dyDescent="0.35">
      <c r="A61" s="44"/>
      <c r="B61" s="18"/>
      <c r="C61" s="32" t="s">
        <v>48</v>
      </c>
      <c r="D61" s="16" t="s">
        <v>49</v>
      </c>
      <c r="E61" s="38">
        <v>3</v>
      </c>
      <c r="F61" s="33">
        <v>0</v>
      </c>
      <c r="G61" s="33">
        <v>0</v>
      </c>
      <c r="H61" s="17"/>
      <c r="I61" s="17"/>
      <c r="J61" s="17"/>
      <c r="K61" s="17"/>
      <c r="L61" s="17"/>
      <c r="M61" s="17"/>
      <c r="N61" s="17"/>
      <c r="O61" s="17"/>
      <c r="P61" s="17"/>
      <c r="Q61" s="17"/>
      <c r="R61" s="21" t="s">
        <v>57</v>
      </c>
    </row>
    <row r="62" spans="1:18" ht="57.5" x14ac:dyDescent="0.35">
      <c r="A62" s="43" t="s">
        <v>5</v>
      </c>
      <c r="B62" s="15" t="s">
        <v>79</v>
      </c>
      <c r="C62" s="32"/>
      <c r="D62" s="16" t="s">
        <v>61</v>
      </c>
      <c r="E62" s="35">
        <v>713388</v>
      </c>
      <c r="F62" s="17"/>
      <c r="G62" s="33">
        <v>0</v>
      </c>
      <c r="H62" s="17"/>
      <c r="I62" s="17"/>
      <c r="J62" s="17"/>
      <c r="K62" s="17"/>
      <c r="L62" s="39">
        <v>126091131.11</v>
      </c>
      <c r="M62" s="39">
        <f>M75+M76+M77</f>
        <v>58422018</v>
      </c>
      <c r="N62" s="39">
        <f t="shared" ref="N62:Q62" si="0">N75+N76+N77</f>
        <v>67669113.109999999</v>
      </c>
      <c r="O62" s="39">
        <f t="shared" si="0"/>
        <v>0</v>
      </c>
      <c r="P62" s="39">
        <f t="shared" si="0"/>
        <v>0</v>
      </c>
      <c r="Q62" s="39">
        <f t="shared" si="0"/>
        <v>0</v>
      </c>
      <c r="R62" s="26"/>
    </row>
    <row r="63" spans="1:18" ht="23" x14ac:dyDescent="0.35">
      <c r="A63" s="44"/>
      <c r="B63" s="18"/>
      <c r="C63" s="16"/>
      <c r="D63" s="16" t="s">
        <v>53</v>
      </c>
      <c r="E63" s="35">
        <v>143720</v>
      </c>
      <c r="F63" s="17"/>
      <c r="G63" s="33">
        <v>0</v>
      </c>
      <c r="H63" s="17"/>
      <c r="I63" s="17"/>
      <c r="J63" s="17"/>
      <c r="K63" s="17"/>
      <c r="L63" s="37"/>
      <c r="M63" s="17"/>
      <c r="N63" s="17"/>
      <c r="O63" s="17"/>
      <c r="P63" s="17"/>
      <c r="Q63" s="17"/>
      <c r="R63" s="19"/>
    </row>
    <row r="64" spans="1:18" ht="34.5" x14ac:dyDescent="0.35">
      <c r="A64" s="44"/>
      <c r="B64" s="18"/>
      <c r="C64" s="16"/>
      <c r="D64" s="16" t="s">
        <v>62</v>
      </c>
      <c r="E64" s="33">
        <v>315</v>
      </c>
      <c r="F64" s="17"/>
      <c r="G64" s="33">
        <v>0</v>
      </c>
      <c r="H64" s="17"/>
      <c r="I64" s="17"/>
      <c r="J64" s="17"/>
      <c r="K64" s="17"/>
      <c r="L64" s="37"/>
      <c r="M64" s="17"/>
      <c r="N64" s="17"/>
      <c r="O64" s="17"/>
      <c r="P64" s="17"/>
      <c r="Q64" s="17"/>
      <c r="R64" s="19"/>
    </row>
    <row r="65" spans="1:22" x14ac:dyDescent="0.35">
      <c r="A65" s="44"/>
      <c r="B65" s="18"/>
      <c r="C65" s="16"/>
      <c r="D65" s="16" t="s">
        <v>54</v>
      </c>
      <c r="E65" s="38">
        <v>3</v>
      </c>
      <c r="F65" s="17"/>
      <c r="G65" s="33">
        <v>0</v>
      </c>
      <c r="H65" s="17"/>
      <c r="I65" s="17"/>
      <c r="J65" s="17"/>
      <c r="K65" s="17"/>
      <c r="L65" s="37"/>
      <c r="M65" s="17"/>
      <c r="N65" s="17"/>
      <c r="O65" s="17"/>
      <c r="P65" s="17"/>
      <c r="Q65" s="17"/>
      <c r="R65" s="19"/>
    </row>
    <row r="66" spans="1:22" x14ac:dyDescent="0.35">
      <c r="A66" s="44"/>
      <c r="B66" s="18"/>
      <c r="C66" s="16"/>
      <c r="D66" s="16" t="s">
        <v>49</v>
      </c>
      <c r="E66" s="38">
        <v>3</v>
      </c>
      <c r="F66" s="17"/>
      <c r="G66" s="33">
        <v>0</v>
      </c>
      <c r="H66" s="17"/>
      <c r="I66" s="17"/>
      <c r="J66" s="17"/>
      <c r="K66" s="17"/>
      <c r="L66" s="37"/>
      <c r="M66" s="17"/>
      <c r="N66" s="17"/>
      <c r="O66" s="17"/>
      <c r="P66" s="17"/>
      <c r="Q66" s="17"/>
      <c r="R66" s="19"/>
    </row>
    <row r="67" spans="1:22" ht="23" x14ac:dyDescent="0.35">
      <c r="A67" s="44"/>
      <c r="B67" s="18"/>
      <c r="C67" s="16"/>
      <c r="D67" s="16" t="s">
        <v>63</v>
      </c>
      <c r="E67" s="33">
        <v>5</v>
      </c>
      <c r="F67" s="17"/>
      <c r="G67" s="33">
        <v>0</v>
      </c>
      <c r="H67" s="17"/>
      <c r="I67" s="17"/>
      <c r="J67" s="17"/>
      <c r="K67" s="17"/>
      <c r="L67" s="37"/>
      <c r="M67" s="17"/>
      <c r="N67" s="17"/>
      <c r="O67" s="17"/>
      <c r="P67" s="17"/>
      <c r="Q67" s="17"/>
      <c r="R67" s="19"/>
    </row>
    <row r="68" spans="1:22" ht="34.5" x14ac:dyDescent="0.35">
      <c r="A68" s="43" t="s">
        <v>59</v>
      </c>
      <c r="B68" s="15" t="s">
        <v>87</v>
      </c>
      <c r="C68" s="16"/>
      <c r="D68" s="16" t="s">
        <v>61</v>
      </c>
      <c r="E68" s="35">
        <v>19906.21</v>
      </c>
      <c r="F68" s="17"/>
      <c r="G68" s="33">
        <v>0</v>
      </c>
      <c r="H68" s="17"/>
      <c r="I68" s="17"/>
      <c r="J68" s="17"/>
      <c r="K68" s="17"/>
      <c r="L68" s="39">
        <v>27688034.329999998</v>
      </c>
      <c r="M68" s="39">
        <f>M78+M79</f>
        <v>18154298.199999999</v>
      </c>
      <c r="N68" s="39">
        <f t="shared" ref="N68:Q68" si="1">N78+N79</f>
        <v>9533736.1300000008</v>
      </c>
      <c r="O68" s="39">
        <f t="shared" si="1"/>
        <v>8586811.4900000002</v>
      </c>
      <c r="P68" s="39">
        <f t="shared" si="1"/>
        <v>7628089.7100000009</v>
      </c>
      <c r="Q68" s="39">
        <f t="shared" si="1"/>
        <v>958721.78</v>
      </c>
      <c r="R68" s="26"/>
    </row>
    <row r="69" spans="1:22" ht="23" x14ac:dyDescent="0.35">
      <c r="A69" s="44"/>
      <c r="B69" s="18"/>
      <c r="C69" s="16"/>
      <c r="D69" s="16" t="s">
        <v>88</v>
      </c>
      <c r="E69" s="35">
        <v>11153.46</v>
      </c>
      <c r="F69" s="17"/>
      <c r="G69" s="33">
        <v>0</v>
      </c>
      <c r="H69" s="17"/>
      <c r="I69" s="17"/>
      <c r="J69" s="17"/>
      <c r="K69" s="17"/>
      <c r="L69" s="37"/>
      <c r="M69" s="17"/>
      <c r="N69" s="17"/>
      <c r="O69" s="17"/>
      <c r="P69" s="17"/>
      <c r="Q69" s="17"/>
      <c r="R69" s="19"/>
    </row>
    <row r="70" spans="1:22" ht="23" x14ac:dyDescent="0.35">
      <c r="A70" s="43" t="s">
        <v>321</v>
      </c>
      <c r="B70" s="15" t="s">
        <v>86</v>
      </c>
      <c r="C70" s="16"/>
      <c r="D70" s="16" t="s">
        <v>52</v>
      </c>
      <c r="E70" s="35">
        <v>38000</v>
      </c>
      <c r="F70" s="17"/>
      <c r="G70" s="33">
        <v>0</v>
      </c>
      <c r="H70" s="17"/>
      <c r="I70" s="17"/>
      <c r="J70" s="17"/>
      <c r="K70" s="17"/>
      <c r="L70" s="39">
        <v>7302671</v>
      </c>
      <c r="M70" s="39">
        <f>M80</f>
        <v>0</v>
      </c>
      <c r="N70" s="39">
        <f t="shared" ref="N70:Q70" si="2">N80</f>
        <v>7302671</v>
      </c>
      <c r="O70" s="39">
        <f t="shared" si="2"/>
        <v>0</v>
      </c>
      <c r="P70" s="39">
        <f t="shared" si="2"/>
        <v>0</v>
      </c>
      <c r="Q70" s="39">
        <f t="shared" si="2"/>
        <v>0</v>
      </c>
      <c r="R70" s="26"/>
    </row>
    <row r="71" spans="1:22" ht="126.5" x14ac:dyDescent="0.35">
      <c r="A71" s="43" t="s">
        <v>318</v>
      </c>
      <c r="B71" s="15" t="s">
        <v>85</v>
      </c>
      <c r="C71" s="16"/>
      <c r="D71" s="16" t="s">
        <v>89</v>
      </c>
      <c r="E71" s="33">
        <v>9</v>
      </c>
      <c r="F71" s="17"/>
      <c r="G71" s="33">
        <v>0</v>
      </c>
      <c r="H71" s="17"/>
      <c r="I71" s="17"/>
      <c r="J71" s="17"/>
      <c r="K71" s="17"/>
      <c r="L71" s="39">
        <v>39463962.710000001</v>
      </c>
      <c r="M71" s="39">
        <v>39463962.710000001</v>
      </c>
      <c r="N71" s="39">
        <v>0</v>
      </c>
      <c r="O71" s="39"/>
      <c r="P71" s="39"/>
      <c r="Q71" s="39"/>
      <c r="R71" s="26"/>
    </row>
    <row r="72" spans="1:22" ht="23" x14ac:dyDescent="0.35">
      <c r="A72" s="43" t="s">
        <v>317</v>
      </c>
      <c r="B72" s="15" t="s">
        <v>84</v>
      </c>
      <c r="C72" s="16"/>
      <c r="D72" s="16" t="s">
        <v>51</v>
      </c>
      <c r="E72" s="33">
        <v>1</v>
      </c>
      <c r="F72" s="17"/>
      <c r="G72" s="33">
        <v>0</v>
      </c>
      <c r="H72" s="17"/>
      <c r="I72" s="17"/>
      <c r="J72" s="17"/>
      <c r="K72" s="17"/>
      <c r="L72" s="39">
        <v>2819911</v>
      </c>
      <c r="M72" s="39">
        <f>M81</f>
        <v>2396924</v>
      </c>
      <c r="N72" s="39">
        <f t="shared" ref="N72:Q72" si="3">N81</f>
        <v>422987</v>
      </c>
      <c r="O72" s="39">
        <f t="shared" si="3"/>
        <v>1561021.75</v>
      </c>
      <c r="P72" s="39">
        <f t="shared" si="3"/>
        <v>1326868.29</v>
      </c>
      <c r="Q72" s="39">
        <f t="shared" si="3"/>
        <v>234153.46</v>
      </c>
      <c r="R72" s="26"/>
    </row>
    <row r="73" spans="1:22" ht="69" x14ac:dyDescent="0.35">
      <c r="A73" s="43" t="s">
        <v>316</v>
      </c>
      <c r="B73" s="15" t="s">
        <v>83</v>
      </c>
      <c r="C73" s="16"/>
      <c r="D73" s="16" t="s">
        <v>61</v>
      </c>
      <c r="E73" s="35">
        <v>650</v>
      </c>
      <c r="F73" s="17"/>
      <c r="G73" s="33">
        <v>0</v>
      </c>
      <c r="H73" s="17"/>
      <c r="I73" s="17"/>
      <c r="J73" s="17"/>
      <c r="K73" s="17"/>
      <c r="L73" s="39">
        <v>3068361.85</v>
      </c>
      <c r="M73" s="39">
        <f>M82</f>
        <v>0</v>
      </c>
      <c r="N73" s="39">
        <f t="shared" ref="N73:Q73" si="4">N82</f>
        <v>3068361.85</v>
      </c>
      <c r="O73" s="39">
        <f t="shared" si="4"/>
        <v>0</v>
      </c>
      <c r="P73" s="39">
        <f t="shared" si="4"/>
        <v>0</v>
      </c>
      <c r="Q73" s="39">
        <f t="shared" si="4"/>
        <v>0</v>
      </c>
      <c r="R73" s="26"/>
    </row>
    <row r="74" spans="1:22" ht="57.5" x14ac:dyDescent="0.35">
      <c r="A74" s="43" t="s">
        <v>140</v>
      </c>
      <c r="B74" s="15" t="s">
        <v>82</v>
      </c>
      <c r="C74" s="16"/>
      <c r="D74" s="16" t="s">
        <v>88</v>
      </c>
      <c r="E74" s="35">
        <v>5000</v>
      </c>
      <c r="F74" s="17"/>
      <c r="G74" s="33">
        <v>0</v>
      </c>
      <c r="H74" s="17"/>
      <c r="I74" s="17"/>
      <c r="J74" s="17"/>
      <c r="K74" s="17"/>
      <c r="L74" s="39">
        <v>2896000</v>
      </c>
      <c r="M74" s="45" t="s">
        <v>414</v>
      </c>
      <c r="N74" s="45" t="s">
        <v>414</v>
      </c>
      <c r="O74" s="39"/>
      <c r="P74" s="39"/>
      <c r="Q74" s="39"/>
      <c r="R74" s="26"/>
      <c r="T74" s="36"/>
      <c r="U74" s="36"/>
      <c r="V74" s="36"/>
    </row>
    <row r="75" spans="1:22" ht="34.5" x14ac:dyDescent="0.35">
      <c r="A75" s="43" t="s">
        <v>109</v>
      </c>
      <c r="B75" s="20" t="s">
        <v>508</v>
      </c>
      <c r="C75" s="17"/>
      <c r="D75" s="17"/>
      <c r="E75" s="17"/>
      <c r="F75" s="17"/>
      <c r="G75" s="17"/>
      <c r="H75" s="30">
        <v>2021</v>
      </c>
      <c r="I75" s="30">
        <v>2023</v>
      </c>
      <c r="J75" s="47" t="s">
        <v>410</v>
      </c>
      <c r="K75" s="47" t="s">
        <v>415</v>
      </c>
      <c r="L75" s="35">
        <v>108528591</v>
      </c>
      <c r="M75" s="35">
        <v>58422018</v>
      </c>
      <c r="N75" s="35">
        <v>50106573</v>
      </c>
      <c r="O75" s="35">
        <v>0</v>
      </c>
      <c r="P75" s="35">
        <v>0</v>
      </c>
      <c r="Q75" s="35">
        <v>0</v>
      </c>
      <c r="R75" s="48" t="s">
        <v>548</v>
      </c>
    </row>
    <row r="76" spans="1:22" ht="46" x14ac:dyDescent="0.35">
      <c r="A76" s="43" t="s">
        <v>116</v>
      </c>
      <c r="B76" s="20" t="s">
        <v>509</v>
      </c>
      <c r="C76" s="17"/>
      <c r="D76" s="17"/>
      <c r="E76" s="17"/>
      <c r="F76" s="17"/>
      <c r="G76" s="17"/>
      <c r="H76" s="30">
        <v>2021</v>
      </c>
      <c r="I76" s="30">
        <v>2023</v>
      </c>
      <c r="J76" s="47" t="s">
        <v>396</v>
      </c>
      <c r="K76" s="47" t="s">
        <v>414</v>
      </c>
      <c r="L76" s="35">
        <v>17036471</v>
      </c>
      <c r="M76" s="35">
        <v>0</v>
      </c>
      <c r="N76" s="35">
        <v>17036471</v>
      </c>
      <c r="O76" s="35">
        <v>0</v>
      </c>
      <c r="P76" s="35">
        <v>0</v>
      </c>
      <c r="Q76" s="35">
        <v>0</v>
      </c>
      <c r="R76" s="48" t="s">
        <v>516</v>
      </c>
    </row>
    <row r="77" spans="1:22" ht="34.5" x14ac:dyDescent="0.35">
      <c r="A77" s="43" t="s">
        <v>115</v>
      </c>
      <c r="B77" s="20" t="s">
        <v>510</v>
      </c>
      <c r="C77" s="17"/>
      <c r="D77" s="17"/>
      <c r="E77" s="17"/>
      <c r="F77" s="17"/>
      <c r="G77" s="17"/>
      <c r="H77" s="30">
        <v>2021</v>
      </c>
      <c r="I77" s="30">
        <v>2023</v>
      </c>
      <c r="J77" s="47" t="s">
        <v>411</v>
      </c>
      <c r="K77" s="47" t="s">
        <v>414</v>
      </c>
      <c r="L77" s="35">
        <v>526069.11</v>
      </c>
      <c r="M77" s="35">
        <v>0</v>
      </c>
      <c r="N77" s="35">
        <v>526069.11</v>
      </c>
      <c r="O77" s="35">
        <v>0</v>
      </c>
      <c r="P77" s="35">
        <v>0</v>
      </c>
      <c r="Q77" s="35">
        <v>0</v>
      </c>
      <c r="R77" s="48" t="s">
        <v>517</v>
      </c>
    </row>
    <row r="78" spans="1:22" ht="56.25" customHeight="1" x14ac:dyDescent="0.35">
      <c r="A78" s="43" t="s">
        <v>114</v>
      </c>
      <c r="B78" s="20" t="s">
        <v>511</v>
      </c>
      <c r="C78" s="17"/>
      <c r="D78" s="17"/>
      <c r="E78" s="17"/>
      <c r="F78" s="17"/>
      <c r="G78" s="17"/>
      <c r="H78" s="30">
        <v>2017</v>
      </c>
      <c r="I78" s="30">
        <v>2021</v>
      </c>
      <c r="J78" s="48" t="s">
        <v>539</v>
      </c>
      <c r="K78" s="47" t="s">
        <v>415</v>
      </c>
      <c r="L78" s="35">
        <v>26486646</v>
      </c>
      <c r="M78" s="35">
        <v>17043014</v>
      </c>
      <c r="N78" s="35">
        <v>9443632</v>
      </c>
      <c r="O78" s="35">
        <v>7526784.8000000007</v>
      </c>
      <c r="P78" s="35">
        <v>6647565.0200000005</v>
      </c>
      <c r="Q78" s="35">
        <v>879219.78</v>
      </c>
      <c r="R78" s="48" t="s">
        <v>549</v>
      </c>
    </row>
    <row r="79" spans="1:22" ht="34.5" x14ac:dyDescent="0.35">
      <c r="A79" s="43" t="s">
        <v>113</v>
      </c>
      <c r="B79" s="20" t="s">
        <v>512</v>
      </c>
      <c r="C79" s="17"/>
      <c r="D79" s="17"/>
      <c r="E79" s="17"/>
      <c r="F79" s="17"/>
      <c r="G79" s="17"/>
      <c r="H79" s="30">
        <v>2020</v>
      </c>
      <c r="I79" s="30">
        <v>2021</v>
      </c>
      <c r="J79" s="47" t="s">
        <v>412</v>
      </c>
      <c r="K79" s="47" t="s">
        <v>416</v>
      </c>
      <c r="L79" s="35">
        <v>1201388.33</v>
      </c>
      <c r="M79" s="35">
        <v>1111284.2</v>
      </c>
      <c r="N79" s="35">
        <v>90104.13</v>
      </c>
      <c r="O79" s="35">
        <v>1060026.69</v>
      </c>
      <c r="P79" s="35">
        <v>980524.69</v>
      </c>
      <c r="Q79" s="35">
        <v>79502</v>
      </c>
      <c r="R79" s="48" t="s">
        <v>78</v>
      </c>
    </row>
    <row r="80" spans="1:22" ht="34.5" x14ac:dyDescent="0.35">
      <c r="A80" s="43" t="s">
        <v>112</v>
      </c>
      <c r="B80" s="20" t="s">
        <v>513</v>
      </c>
      <c r="C80" s="17"/>
      <c r="D80" s="17"/>
      <c r="E80" s="17"/>
      <c r="F80" s="17"/>
      <c r="G80" s="17"/>
      <c r="H80" s="30">
        <v>2021</v>
      </c>
      <c r="I80" s="30">
        <v>2023</v>
      </c>
      <c r="J80" s="47" t="s">
        <v>413</v>
      </c>
      <c r="K80" s="47" t="s">
        <v>414</v>
      </c>
      <c r="L80" s="35">
        <v>7302671</v>
      </c>
      <c r="M80" s="35">
        <v>0</v>
      </c>
      <c r="N80" s="35">
        <v>7302671</v>
      </c>
      <c r="O80" s="35">
        <v>0</v>
      </c>
      <c r="P80" s="35">
        <v>0</v>
      </c>
      <c r="Q80" s="35">
        <v>0</v>
      </c>
      <c r="R80" s="48" t="s">
        <v>521</v>
      </c>
    </row>
    <row r="81" spans="1:18" ht="34.5" x14ac:dyDescent="0.35">
      <c r="A81" s="43" t="s">
        <v>111</v>
      </c>
      <c r="B81" s="20" t="s">
        <v>514</v>
      </c>
      <c r="C81" s="17"/>
      <c r="D81" s="17"/>
      <c r="E81" s="17"/>
      <c r="F81" s="17"/>
      <c r="G81" s="17"/>
      <c r="H81" s="30">
        <v>2017</v>
      </c>
      <c r="I81" s="30">
        <v>2021</v>
      </c>
      <c r="J81" s="47" t="s">
        <v>400</v>
      </c>
      <c r="K81" s="47" t="s">
        <v>417</v>
      </c>
      <c r="L81" s="35">
        <v>2819911</v>
      </c>
      <c r="M81" s="35">
        <v>2396924</v>
      </c>
      <c r="N81" s="35">
        <v>422987</v>
      </c>
      <c r="O81" s="35">
        <v>1561021.75</v>
      </c>
      <c r="P81" s="35">
        <v>1326868.29</v>
      </c>
      <c r="Q81" s="35">
        <v>234153.46</v>
      </c>
      <c r="R81" s="48" t="s">
        <v>519</v>
      </c>
    </row>
    <row r="82" spans="1:18" ht="34.5" x14ac:dyDescent="0.35">
      <c r="A82" s="43" t="s">
        <v>110</v>
      </c>
      <c r="B82" s="20" t="s">
        <v>515</v>
      </c>
      <c r="C82" s="17"/>
      <c r="D82" s="17"/>
      <c r="E82" s="17"/>
      <c r="F82" s="17"/>
      <c r="G82" s="17"/>
      <c r="H82" s="30">
        <v>2021</v>
      </c>
      <c r="I82" s="30">
        <v>2023</v>
      </c>
      <c r="J82" s="47" t="s">
        <v>400</v>
      </c>
      <c r="K82" s="47" t="s">
        <v>414</v>
      </c>
      <c r="L82" s="35">
        <v>3068361.85</v>
      </c>
      <c r="M82" s="35">
        <v>0</v>
      </c>
      <c r="N82" s="35">
        <v>3068361.85</v>
      </c>
      <c r="O82" s="35">
        <v>0</v>
      </c>
      <c r="P82" s="35">
        <v>0</v>
      </c>
      <c r="Q82" s="35">
        <v>0</v>
      </c>
      <c r="R82" s="48" t="s">
        <v>520</v>
      </c>
    </row>
    <row r="83" spans="1:18" ht="57.5" x14ac:dyDescent="0.35">
      <c r="A83" s="43" t="s">
        <v>59</v>
      </c>
      <c r="B83" s="15" t="s">
        <v>92</v>
      </c>
      <c r="C83" s="16" t="s">
        <v>91</v>
      </c>
      <c r="D83" s="42" t="s">
        <v>90</v>
      </c>
      <c r="E83" s="34">
        <v>16000</v>
      </c>
      <c r="F83" s="34">
        <v>12000</v>
      </c>
      <c r="G83" s="34">
        <v>0</v>
      </c>
      <c r="H83" s="17"/>
      <c r="I83" s="17"/>
      <c r="J83" s="17"/>
      <c r="K83" s="17"/>
      <c r="L83" s="52"/>
      <c r="M83" s="52"/>
      <c r="N83" s="52"/>
      <c r="O83" s="52"/>
      <c r="P83" s="52"/>
      <c r="Q83" s="52"/>
      <c r="R83" s="41" t="s">
        <v>102</v>
      </c>
    </row>
    <row r="84" spans="1:18" ht="36" customHeight="1" x14ac:dyDescent="0.35">
      <c r="A84" s="44"/>
      <c r="B84" s="18"/>
      <c r="C84" s="16" t="s">
        <v>93</v>
      </c>
      <c r="D84" s="16" t="s">
        <v>94</v>
      </c>
      <c r="E84" s="40">
        <v>7</v>
      </c>
      <c r="F84" s="40">
        <v>7</v>
      </c>
      <c r="G84" s="40">
        <v>0</v>
      </c>
      <c r="H84" s="17"/>
      <c r="I84" s="17"/>
      <c r="J84" s="17"/>
      <c r="K84" s="17"/>
      <c r="L84" s="17"/>
      <c r="M84" s="17"/>
      <c r="N84" s="17"/>
      <c r="O84" s="17"/>
      <c r="P84" s="17"/>
      <c r="Q84" s="17"/>
      <c r="R84" s="41" t="s">
        <v>58</v>
      </c>
    </row>
    <row r="85" spans="1:18" ht="23" x14ac:dyDescent="0.35">
      <c r="A85" s="44"/>
      <c r="B85" s="18"/>
      <c r="C85" s="16" t="s">
        <v>97</v>
      </c>
      <c r="D85" s="16" t="s">
        <v>95</v>
      </c>
      <c r="E85" s="40">
        <v>1</v>
      </c>
      <c r="F85" s="40">
        <v>1</v>
      </c>
      <c r="G85" s="40">
        <v>0</v>
      </c>
      <c r="H85" s="17"/>
      <c r="I85" s="17"/>
      <c r="J85" s="17"/>
      <c r="K85" s="17"/>
      <c r="L85" s="17"/>
      <c r="M85" s="17"/>
      <c r="N85" s="17"/>
      <c r="O85" s="17"/>
      <c r="P85" s="17"/>
      <c r="Q85" s="17"/>
      <c r="R85" s="41" t="s">
        <v>58</v>
      </c>
    </row>
    <row r="86" spans="1:18" ht="46" x14ac:dyDescent="0.35">
      <c r="A86" s="44"/>
      <c r="B86" s="18"/>
      <c r="C86" s="16" t="s">
        <v>98</v>
      </c>
      <c r="D86" s="16" t="s">
        <v>96</v>
      </c>
      <c r="E86" s="34">
        <v>47136</v>
      </c>
      <c r="F86" s="34">
        <v>47136</v>
      </c>
      <c r="G86" s="34">
        <v>0</v>
      </c>
      <c r="H86" s="17"/>
      <c r="I86" s="17"/>
      <c r="J86" s="17"/>
      <c r="K86" s="17"/>
      <c r="L86" s="17"/>
      <c r="M86" s="17"/>
      <c r="N86" s="17"/>
      <c r="O86" s="17"/>
      <c r="P86" s="17"/>
      <c r="Q86" s="17"/>
      <c r="R86" s="41" t="s">
        <v>58</v>
      </c>
    </row>
    <row r="87" spans="1:18" ht="23" x14ac:dyDescent="0.35">
      <c r="A87" s="44"/>
      <c r="B87" s="18"/>
      <c r="C87" s="16" t="s">
        <v>99</v>
      </c>
      <c r="D87" s="16" t="s">
        <v>52</v>
      </c>
      <c r="E87" s="35">
        <v>414087.31</v>
      </c>
      <c r="F87" s="34">
        <v>223500</v>
      </c>
      <c r="G87" s="34">
        <v>0</v>
      </c>
      <c r="H87" s="17"/>
      <c r="I87" s="17"/>
      <c r="J87" s="17"/>
      <c r="K87" s="17"/>
      <c r="L87" s="17"/>
      <c r="M87" s="17"/>
      <c r="N87" s="17"/>
      <c r="O87" s="17"/>
      <c r="P87" s="17"/>
      <c r="Q87" s="17"/>
      <c r="R87" s="41" t="s">
        <v>58</v>
      </c>
    </row>
    <row r="88" spans="1:18" ht="23" x14ac:dyDescent="0.35">
      <c r="A88" s="44"/>
      <c r="B88" s="18"/>
      <c r="C88" s="16" t="s">
        <v>100</v>
      </c>
      <c r="D88" s="16" t="s">
        <v>101</v>
      </c>
      <c r="E88" s="34">
        <v>2</v>
      </c>
      <c r="F88" s="34">
        <v>2</v>
      </c>
      <c r="G88" s="34">
        <v>0</v>
      </c>
      <c r="H88" s="17"/>
      <c r="I88" s="17"/>
      <c r="J88" s="17"/>
      <c r="K88" s="17"/>
      <c r="L88" s="17"/>
      <c r="M88" s="17"/>
      <c r="N88" s="17"/>
      <c r="O88" s="17"/>
      <c r="P88" s="17"/>
      <c r="Q88" s="17"/>
      <c r="R88" s="41" t="s">
        <v>58</v>
      </c>
    </row>
    <row r="89" spans="1:18" ht="80.5" x14ac:dyDescent="0.35">
      <c r="A89" s="43" t="s">
        <v>5</v>
      </c>
      <c r="B89" s="15" t="s">
        <v>103</v>
      </c>
      <c r="C89" s="16"/>
      <c r="D89" s="16" t="s">
        <v>61</v>
      </c>
      <c r="E89" s="34">
        <v>27072</v>
      </c>
      <c r="F89" s="17"/>
      <c r="G89" s="34">
        <v>0</v>
      </c>
      <c r="H89" s="17"/>
      <c r="I89" s="17"/>
      <c r="J89" s="17"/>
      <c r="K89" s="17"/>
      <c r="L89" s="39">
        <v>10280527.99</v>
      </c>
      <c r="M89" s="39">
        <v>9712533.5399999991</v>
      </c>
      <c r="N89" s="39">
        <v>567994.44999999995</v>
      </c>
      <c r="O89" s="39"/>
      <c r="P89" s="39"/>
      <c r="Q89" s="39"/>
      <c r="R89" s="26"/>
    </row>
    <row r="90" spans="1:18" ht="23" x14ac:dyDescent="0.35">
      <c r="A90" s="44"/>
      <c r="B90" s="18"/>
      <c r="C90" s="16"/>
      <c r="D90" s="16" t="s">
        <v>105</v>
      </c>
      <c r="E90" s="34">
        <v>2</v>
      </c>
      <c r="F90" s="17"/>
      <c r="G90" s="34">
        <v>0</v>
      </c>
      <c r="H90" s="17"/>
      <c r="I90" s="17"/>
      <c r="J90" s="17"/>
      <c r="K90" s="17"/>
      <c r="L90" s="17"/>
      <c r="M90" s="17"/>
      <c r="N90" s="17"/>
      <c r="O90" s="17"/>
      <c r="P90" s="17"/>
      <c r="Q90" s="17"/>
      <c r="R90" s="19"/>
    </row>
    <row r="91" spans="1:18" ht="46" x14ac:dyDescent="0.35">
      <c r="A91" s="44"/>
      <c r="B91" s="18"/>
      <c r="C91" s="16"/>
      <c r="D91" s="16" t="s">
        <v>96</v>
      </c>
      <c r="E91" s="34">
        <v>47136</v>
      </c>
      <c r="F91" s="17"/>
      <c r="G91" s="34">
        <v>0</v>
      </c>
      <c r="H91" s="17"/>
      <c r="I91" s="17"/>
      <c r="J91" s="17"/>
      <c r="K91" s="17"/>
      <c r="L91" s="17"/>
      <c r="M91" s="17"/>
      <c r="N91" s="17"/>
      <c r="O91" s="17"/>
      <c r="P91" s="17"/>
      <c r="Q91" s="17"/>
      <c r="R91" s="19"/>
    </row>
    <row r="92" spans="1:18" ht="138" x14ac:dyDescent="0.35">
      <c r="A92" s="43" t="s">
        <v>59</v>
      </c>
      <c r="B92" s="15" t="s">
        <v>104</v>
      </c>
      <c r="C92" s="16"/>
      <c r="D92" s="16" t="s">
        <v>61</v>
      </c>
      <c r="E92" s="34">
        <v>240888</v>
      </c>
      <c r="F92" s="17"/>
      <c r="G92" s="34">
        <v>0</v>
      </c>
      <c r="H92" s="17"/>
      <c r="I92" s="17"/>
      <c r="J92" s="17"/>
      <c r="K92" s="17"/>
      <c r="L92" s="39">
        <v>16980440.43</v>
      </c>
      <c r="M92" s="39">
        <f>M98+M99+M102</f>
        <v>15706330.5</v>
      </c>
      <c r="N92" s="39">
        <f t="shared" ref="N92:Q92" si="5">N98+N99+N102</f>
        <v>1274109.93</v>
      </c>
      <c r="O92" s="39">
        <f t="shared" si="5"/>
        <v>5784252.3800000008</v>
      </c>
      <c r="P92" s="39">
        <f t="shared" si="5"/>
        <v>5143653.1000000006</v>
      </c>
      <c r="Q92" s="39">
        <f t="shared" si="5"/>
        <v>640599.28</v>
      </c>
      <c r="R92" s="26"/>
    </row>
    <row r="93" spans="1:18" ht="126.5" x14ac:dyDescent="0.35">
      <c r="A93" s="43" t="s">
        <v>321</v>
      </c>
      <c r="B93" s="15" t="s">
        <v>106</v>
      </c>
      <c r="C93" s="16"/>
      <c r="D93" s="16" t="s">
        <v>61</v>
      </c>
      <c r="E93" s="35">
        <v>146127.31</v>
      </c>
      <c r="F93" s="17"/>
      <c r="G93" s="34">
        <v>0</v>
      </c>
      <c r="H93" s="17"/>
      <c r="I93" s="17"/>
      <c r="J93" s="17"/>
      <c r="K93" s="17"/>
      <c r="L93" s="39">
        <v>5455511.3499999996</v>
      </c>
      <c r="M93" s="39">
        <f>M103+M100+M101</f>
        <v>5027149.92</v>
      </c>
      <c r="N93" s="39">
        <f t="shared" ref="N93:Q93" si="6">N103+N100+N101</f>
        <v>428361.43000000005</v>
      </c>
      <c r="O93" s="39">
        <f t="shared" si="6"/>
        <v>3183293.17</v>
      </c>
      <c r="P93" s="39">
        <f t="shared" si="6"/>
        <v>2615581.58</v>
      </c>
      <c r="Q93" s="39">
        <f t="shared" si="6"/>
        <v>567711.59</v>
      </c>
      <c r="R93" s="26"/>
    </row>
    <row r="94" spans="1:18" ht="23" x14ac:dyDescent="0.35">
      <c r="A94" s="44"/>
      <c r="B94" s="18"/>
      <c r="C94" s="16"/>
      <c r="D94" s="16" t="s">
        <v>107</v>
      </c>
      <c r="E94" s="34">
        <v>1</v>
      </c>
      <c r="F94" s="17"/>
      <c r="G94" s="34">
        <v>0</v>
      </c>
      <c r="H94" s="17"/>
      <c r="I94" s="17"/>
      <c r="J94" s="17"/>
      <c r="K94" s="17"/>
      <c r="L94" s="17"/>
      <c r="M94" s="17"/>
      <c r="N94" s="17"/>
      <c r="O94" s="17"/>
      <c r="P94" s="17"/>
      <c r="Q94" s="17"/>
      <c r="R94" s="19"/>
    </row>
    <row r="95" spans="1:18" ht="23" x14ac:dyDescent="0.35">
      <c r="A95" s="44"/>
      <c r="B95" s="18"/>
      <c r="C95" s="16"/>
      <c r="D95" s="16" t="s">
        <v>108</v>
      </c>
      <c r="E95" s="34">
        <v>7</v>
      </c>
      <c r="F95" s="17"/>
      <c r="G95" s="34">
        <v>0</v>
      </c>
      <c r="H95" s="17"/>
      <c r="I95" s="17"/>
      <c r="J95" s="17"/>
      <c r="K95" s="17"/>
      <c r="L95" s="17"/>
      <c r="M95" s="17"/>
      <c r="N95" s="17"/>
      <c r="O95" s="17"/>
      <c r="P95" s="17"/>
      <c r="Q95" s="17"/>
      <c r="R95" s="19"/>
    </row>
    <row r="96" spans="1:18" ht="34.5" x14ac:dyDescent="0.35">
      <c r="A96" s="43" t="s">
        <v>117</v>
      </c>
      <c r="B96" s="15" t="s">
        <v>119</v>
      </c>
      <c r="C96" s="17"/>
      <c r="D96" s="17"/>
      <c r="E96" s="17"/>
      <c r="F96" s="17"/>
      <c r="G96" s="17"/>
      <c r="H96" s="30">
        <v>2017</v>
      </c>
      <c r="I96" s="30">
        <v>2021</v>
      </c>
      <c r="J96" s="22" t="s">
        <v>405</v>
      </c>
      <c r="K96" s="22" t="s">
        <v>418</v>
      </c>
      <c r="L96" s="35">
        <v>2312428.27</v>
      </c>
      <c r="M96" s="35">
        <v>2189649.4</v>
      </c>
      <c r="N96" s="35">
        <v>122778.87</v>
      </c>
      <c r="O96" s="35">
        <v>1457812.06</v>
      </c>
      <c r="P96" s="35">
        <v>1278049.44</v>
      </c>
      <c r="Q96" s="35">
        <v>179762.62</v>
      </c>
      <c r="R96" s="23" t="s">
        <v>519</v>
      </c>
    </row>
    <row r="97" spans="1:18" ht="34.5" x14ac:dyDescent="0.35">
      <c r="A97" s="43" t="s">
        <v>118</v>
      </c>
      <c r="B97" s="15" t="s">
        <v>122</v>
      </c>
      <c r="C97" s="17"/>
      <c r="D97" s="17"/>
      <c r="E97" s="17"/>
      <c r="F97" s="17"/>
      <c r="G97" s="17"/>
      <c r="H97" s="30">
        <v>2017</v>
      </c>
      <c r="I97" s="30">
        <v>2021</v>
      </c>
      <c r="J97" s="22" t="s">
        <v>400</v>
      </c>
      <c r="K97" s="22" t="s">
        <v>419</v>
      </c>
      <c r="L97" s="35">
        <v>2968099.72</v>
      </c>
      <c r="M97" s="35">
        <v>2522884.14</v>
      </c>
      <c r="N97" s="35">
        <v>445215.58</v>
      </c>
      <c r="O97" s="35">
        <v>2701143.2399999998</v>
      </c>
      <c r="P97" s="35">
        <v>2295971.19</v>
      </c>
      <c r="Q97" s="35">
        <v>405172.05</v>
      </c>
      <c r="R97" s="23" t="s">
        <v>137</v>
      </c>
    </row>
    <row r="98" spans="1:18" ht="46" x14ac:dyDescent="0.35">
      <c r="A98" s="43" t="s">
        <v>120</v>
      </c>
      <c r="B98" s="15" t="s">
        <v>121</v>
      </c>
      <c r="C98" s="17"/>
      <c r="D98" s="17"/>
      <c r="E98" s="17"/>
      <c r="F98" s="17"/>
      <c r="G98" s="17"/>
      <c r="H98" s="30">
        <v>2017</v>
      </c>
      <c r="I98" s="30">
        <v>2022</v>
      </c>
      <c r="J98" s="22" t="s">
        <v>400</v>
      </c>
      <c r="K98" s="22" t="s">
        <v>422</v>
      </c>
      <c r="L98" s="35">
        <v>5229102.1400000006</v>
      </c>
      <c r="M98" s="35">
        <v>4836919.4800000004</v>
      </c>
      <c r="N98" s="35">
        <v>392182.66</v>
      </c>
      <c r="O98" s="35">
        <v>4502491.6100000003</v>
      </c>
      <c r="P98" s="35">
        <v>4164804.74</v>
      </c>
      <c r="Q98" s="35">
        <v>337686.87</v>
      </c>
      <c r="R98" s="23" t="s">
        <v>136</v>
      </c>
    </row>
    <row r="99" spans="1:18" ht="108" customHeight="1" x14ac:dyDescent="0.35">
      <c r="A99" s="43" t="s">
        <v>123</v>
      </c>
      <c r="B99" s="15" t="s">
        <v>124</v>
      </c>
      <c r="C99" s="17"/>
      <c r="D99" s="17"/>
      <c r="E99" s="17"/>
      <c r="F99" s="17"/>
      <c r="G99" s="17"/>
      <c r="H99" s="30">
        <v>2017</v>
      </c>
      <c r="I99" s="30">
        <v>2022</v>
      </c>
      <c r="J99" s="22" t="s">
        <v>409</v>
      </c>
      <c r="K99" s="22" t="s">
        <v>423</v>
      </c>
      <c r="L99" s="35">
        <v>9247035.8900000006</v>
      </c>
      <c r="M99" s="35">
        <v>8553508.1899999995</v>
      </c>
      <c r="N99" s="35">
        <v>693527.7</v>
      </c>
      <c r="O99" s="35">
        <v>1281760.77</v>
      </c>
      <c r="P99" s="35">
        <v>978848.36</v>
      </c>
      <c r="Q99" s="35">
        <v>302912.40999999997</v>
      </c>
      <c r="R99" s="23" t="s">
        <v>135</v>
      </c>
    </row>
    <row r="100" spans="1:18" ht="34.5" x14ac:dyDescent="0.35">
      <c r="A100" s="43" t="s">
        <v>125</v>
      </c>
      <c r="B100" s="15" t="s">
        <v>126</v>
      </c>
      <c r="C100" s="17"/>
      <c r="D100" s="17"/>
      <c r="E100" s="17"/>
      <c r="F100" s="17"/>
      <c r="G100" s="17"/>
      <c r="H100" s="30">
        <v>2017</v>
      </c>
      <c r="I100" s="30">
        <v>2021</v>
      </c>
      <c r="J100" s="22" t="s">
        <v>400</v>
      </c>
      <c r="K100" s="22" t="s">
        <v>424</v>
      </c>
      <c r="L100" s="35">
        <v>2693693.38</v>
      </c>
      <c r="M100" s="35">
        <v>2491666.37</v>
      </c>
      <c r="N100" s="35">
        <v>202027.01</v>
      </c>
      <c r="O100" s="35">
        <v>2942198.1</v>
      </c>
      <c r="P100" s="35">
        <v>2410650.77</v>
      </c>
      <c r="Q100" s="35">
        <v>531547.32999999996</v>
      </c>
      <c r="R100" s="23" t="s">
        <v>134</v>
      </c>
    </row>
    <row r="101" spans="1:18" ht="34.5" x14ac:dyDescent="0.35">
      <c r="A101" s="43" t="s">
        <v>128</v>
      </c>
      <c r="B101" s="15" t="s">
        <v>127</v>
      </c>
      <c r="C101" s="17"/>
      <c r="D101" s="17"/>
      <c r="E101" s="17"/>
      <c r="F101" s="17"/>
      <c r="G101" s="17"/>
      <c r="H101" s="30">
        <v>2017</v>
      </c>
      <c r="I101" s="30">
        <v>2021</v>
      </c>
      <c r="J101" s="22" t="s">
        <v>405</v>
      </c>
      <c r="K101" s="22" t="s">
        <v>420</v>
      </c>
      <c r="L101" s="35">
        <v>255974.19</v>
      </c>
      <c r="M101" s="35">
        <v>217578.06</v>
      </c>
      <c r="N101" s="35">
        <v>38396.129999999997</v>
      </c>
      <c r="O101" s="35">
        <v>241095.07</v>
      </c>
      <c r="P101" s="35">
        <v>204930.81</v>
      </c>
      <c r="Q101" s="35">
        <v>36164.26</v>
      </c>
      <c r="R101" s="23" t="s">
        <v>519</v>
      </c>
    </row>
    <row r="102" spans="1:18" ht="57.5" x14ac:dyDescent="0.35">
      <c r="A102" s="43" t="s">
        <v>130</v>
      </c>
      <c r="B102" s="15" t="s">
        <v>129</v>
      </c>
      <c r="C102" s="17"/>
      <c r="D102" s="17"/>
      <c r="E102" s="17"/>
      <c r="F102" s="17"/>
      <c r="G102" s="17"/>
      <c r="H102" s="30">
        <v>2020</v>
      </c>
      <c r="I102" s="30">
        <v>2022</v>
      </c>
      <c r="J102" s="22" t="s">
        <v>408</v>
      </c>
      <c r="K102" s="22" t="s">
        <v>421</v>
      </c>
      <c r="L102" s="35">
        <v>2504302.4</v>
      </c>
      <c r="M102" s="35">
        <v>2315902.83</v>
      </c>
      <c r="N102" s="35">
        <v>188399.57</v>
      </c>
      <c r="O102" s="35">
        <v>0</v>
      </c>
      <c r="P102" s="35">
        <v>0</v>
      </c>
      <c r="Q102" s="35">
        <v>0</v>
      </c>
      <c r="R102" s="23" t="s">
        <v>133</v>
      </c>
    </row>
    <row r="103" spans="1:18" ht="34.5" x14ac:dyDescent="0.35">
      <c r="A103" s="43" t="s">
        <v>131</v>
      </c>
      <c r="B103" s="15" t="s">
        <v>132</v>
      </c>
      <c r="C103" s="17"/>
      <c r="D103" s="17"/>
      <c r="E103" s="17"/>
      <c r="F103" s="17"/>
      <c r="G103" s="17"/>
      <c r="H103" s="30">
        <v>2020</v>
      </c>
      <c r="I103" s="30">
        <v>2022</v>
      </c>
      <c r="J103" s="22" t="s">
        <v>400</v>
      </c>
      <c r="K103" s="22" t="s">
        <v>425</v>
      </c>
      <c r="L103" s="35">
        <v>2505843.7800000003</v>
      </c>
      <c r="M103" s="35">
        <v>2317905.4900000002</v>
      </c>
      <c r="N103" s="35">
        <v>187938.29</v>
      </c>
      <c r="O103" s="35">
        <v>0</v>
      </c>
      <c r="P103" s="35">
        <v>0</v>
      </c>
      <c r="Q103" s="35">
        <v>0</v>
      </c>
      <c r="R103" s="23" t="s">
        <v>522</v>
      </c>
    </row>
    <row r="104" spans="1:18" ht="34.5" x14ac:dyDescent="0.35">
      <c r="A104" s="43">
        <v>2</v>
      </c>
      <c r="B104" s="15" t="s">
        <v>138</v>
      </c>
      <c r="C104" s="32" t="s">
        <v>144</v>
      </c>
      <c r="D104" s="16" t="s">
        <v>145</v>
      </c>
      <c r="E104" s="32">
        <v>94</v>
      </c>
      <c r="F104" s="32">
        <v>91</v>
      </c>
      <c r="G104" s="32">
        <v>89.7</v>
      </c>
      <c r="H104" s="17"/>
      <c r="I104" s="17"/>
      <c r="J104" s="17"/>
      <c r="K104" s="17"/>
      <c r="L104" s="17"/>
      <c r="M104" s="17"/>
      <c r="N104" s="17"/>
      <c r="O104" s="17"/>
      <c r="P104" s="17"/>
      <c r="Q104" s="17"/>
      <c r="R104" s="19" t="s">
        <v>60</v>
      </c>
    </row>
    <row r="105" spans="1:18" ht="46" x14ac:dyDescent="0.35">
      <c r="A105" s="43" t="s">
        <v>140</v>
      </c>
      <c r="B105" s="15" t="s">
        <v>139</v>
      </c>
      <c r="C105" s="32" t="s">
        <v>141</v>
      </c>
      <c r="D105" s="25" t="s">
        <v>142</v>
      </c>
      <c r="E105" s="34">
        <v>9000</v>
      </c>
      <c r="F105" s="34">
        <v>7000</v>
      </c>
      <c r="G105" s="34">
        <v>8084</v>
      </c>
      <c r="H105" s="17"/>
      <c r="I105" s="17"/>
      <c r="J105" s="17"/>
      <c r="K105" s="17"/>
      <c r="L105" s="17"/>
      <c r="M105" s="17"/>
      <c r="N105" s="17"/>
      <c r="O105" s="17"/>
      <c r="P105" s="17"/>
      <c r="Q105" s="17"/>
      <c r="R105" s="19" t="s">
        <v>143</v>
      </c>
    </row>
    <row r="106" spans="1:18" ht="23" x14ac:dyDescent="0.35">
      <c r="A106" s="18"/>
      <c r="B106" s="18"/>
      <c r="C106" s="32" t="s">
        <v>146</v>
      </c>
      <c r="D106" s="16" t="s">
        <v>153</v>
      </c>
      <c r="E106" s="32">
        <v>1.91</v>
      </c>
      <c r="F106" s="32">
        <v>0.45</v>
      </c>
      <c r="G106" s="55">
        <f>G113+G121</f>
        <v>0.9</v>
      </c>
      <c r="H106" s="17"/>
      <c r="I106" s="17"/>
      <c r="J106" s="17"/>
      <c r="K106" s="17"/>
      <c r="L106" s="17"/>
      <c r="M106" s="17"/>
      <c r="N106" s="17"/>
      <c r="O106" s="17"/>
      <c r="P106" s="17"/>
      <c r="Q106" s="17"/>
      <c r="R106" s="19" t="s">
        <v>57</v>
      </c>
    </row>
    <row r="107" spans="1:18" x14ac:dyDescent="0.35">
      <c r="A107" s="18"/>
      <c r="B107" s="18"/>
      <c r="C107" s="32" t="s">
        <v>147</v>
      </c>
      <c r="D107" s="16" t="s">
        <v>49</v>
      </c>
      <c r="E107" s="32">
        <v>1.9</v>
      </c>
      <c r="F107" s="32">
        <v>1.22</v>
      </c>
      <c r="G107" s="54">
        <f>G117+G122</f>
        <v>0</v>
      </c>
      <c r="H107" s="17"/>
      <c r="I107" s="17"/>
      <c r="J107" s="17"/>
      <c r="K107" s="17"/>
      <c r="L107" s="17"/>
      <c r="M107" s="17"/>
      <c r="N107" s="17"/>
      <c r="O107" s="17"/>
      <c r="P107" s="17"/>
      <c r="Q107" s="17"/>
      <c r="R107" s="19" t="s">
        <v>58</v>
      </c>
    </row>
    <row r="108" spans="1:18" ht="34.5" x14ac:dyDescent="0.35">
      <c r="A108" s="18"/>
      <c r="B108" s="18"/>
      <c r="C108" s="32" t="s">
        <v>148</v>
      </c>
      <c r="D108" s="16" t="s">
        <v>154</v>
      </c>
      <c r="E108" s="34">
        <v>3432</v>
      </c>
      <c r="F108" s="34">
        <v>3432</v>
      </c>
      <c r="G108" s="34">
        <f>G118</f>
        <v>1186</v>
      </c>
      <c r="H108" s="17"/>
      <c r="I108" s="17"/>
      <c r="J108" s="17"/>
      <c r="K108" s="17"/>
      <c r="L108" s="17"/>
      <c r="M108" s="17"/>
      <c r="N108" s="17"/>
      <c r="O108" s="17"/>
      <c r="P108" s="17"/>
      <c r="Q108" s="17"/>
      <c r="R108" s="21" t="s">
        <v>58</v>
      </c>
    </row>
    <row r="109" spans="1:18" ht="23" x14ac:dyDescent="0.35">
      <c r="A109" s="18"/>
      <c r="B109" s="18"/>
      <c r="C109" s="32" t="s">
        <v>149</v>
      </c>
      <c r="D109" s="16" t="s">
        <v>155</v>
      </c>
      <c r="E109" s="34">
        <v>22117</v>
      </c>
      <c r="F109" s="34">
        <v>22117</v>
      </c>
      <c r="G109" s="34">
        <f>G116</f>
        <v>23667</v>
      </c>
      <c r="H109" s="17"/>
      <c r="I109" s="17"/>
      <c r="J109" s="17"/>
      <c r="K109" s="17"/>
      <c r="L109" s="17"/>
      <c r="M109" s="17"/>
      <c r="N109" s="17"/>
      <c r="O109" s="17"/>
      <c r="P109" s="17"/>
      <c r="Q109" s="17"/>
      <c r="R109" s="21" t="s">
        <v>57</v>
      </c>
    </row>
    <row r="110" spans="1:18" ht="23" x14ac:dyDescent="0.35">
      <c r="A110" s="18"/>
      <c r="B110" s="18"/>
      <c r="C110" s="32" t="s">
        <v>150</v>
      </c>
      <c r="D110" s="16" t="s">
        <v>156</v>
      </c>
      <c r="E110" s="34">
        <v>3560</v>
      </c>
      <c r="F110" s="34">
        <v>3560</v>
      </c>
      <c r="G110" s="34">
        <f>G119</f>
        <v>1472</v>
      </c>
      <c r="H110" s="17"/>
      <c r="I110" s="17"/>
      <c r="J110" s="17"/>
      <c r="K110" s="17"/>
      <c r="L110" s="17"/>
      <c r="M110" s="17"/>
      <c r="N110" s="17"/>
      <c r="O110" s="17"/>
      <c r="P110" s="17"/>
      <c r="Q110" s="17"/>
      <c r="R110" s="21" t="s">
        <v>58</v>
      </c>
    </row>
    <row r="111" spans="1:18" ht="23" x14ac:dyDescent="0.35">
      <c r="A111" s="18"/>
      <c r="B111" s="18"/>
      <c r="C111" s="32" t="s">
        <v>151</v>
      </c>
      <c r="D111" s="16" t="s">
        <v>157</v>
      </c>
      <c r="E111" s="32">
        <v>30.95</v>
      </c>
      <c r="F111" s="32">
        <v>30.95</v>
      </c>
      <c r="G111" s="33">
        <f>G115</f>
        <v>20.65</v>
      </c>
      <c r="H111" s="17"/>
      <c r="I111" s="17"/>
      <c r="J111" s="17"/>
      <c r="K111" s="17"/>
      <c r="L111" s="17"/>
      <c r="M111" s="17"/>
      <c r="N111" s="17"/>
      <c r="O111" s="17"/>
      <c r="P111" s="17"/>
      <c r="Q111" s="17"/>
      <c r="R111" s="21" t="s">
        <v>58</v>
      </c>
    </row>
    <row r="112" spans="1:18" ht="23" x14ac:dyDescent="0.35">
      <c r="A112" s="18"/>
      <c r="B112" s="18"/>
      <c r="C112" s="32" t="s">
        <v>152</v>
      </c>
      <c r="D112" s="16" t="s">
        <v>158</v>
      </c>
      <c r="E112" s="35">
        <v>473886.94</v>
      </c>
      <c r="F112" s="35">
        <v>158672</v>
      </c>
      <c r="G112" s="35">
        <f>G114+G120+G123</f>
        <v>28835</v>
      </c>
      <c r="H112" s="17"/>
      <c r="I112" s="17"/>
      <c r="J112" s="17"/>
      <c r="K112" s="17"/>
      <c r="L112" s="17"/>
      <c r="M112" s="17"/>
      <c r="N112" s="17"/>
      <c r="O112" s="17"/>
      <c r="P112" s="17"/>
      <c r="Q112" s="17"/>
      <c r="R112" s="19" t="s">
        <v>58</v>
      </c>
    </row>
    <row r="113" spans="1:18" ht="184" x14ac:dyDescent="0.35">
      <c r="A113" s="14" t="s">
        <v>5</v>
      </c>
      <c r="B113" s="15" t="s">
        <v>160</v>
      </c>
      <c r="C113" s="16"/>
      <c r="D113" s="24" t="s">
        <v>54</v>
      </c>
      <c r="E113" s="32">
        <v>1.46</v>
      </c>
      <c r="F113" s="17"/>
      <c r="G113" s="32">
        <v>0.9</v>
      </c>
      <c r="H113" s="17"/>
      <c r="I113" s="17"/>
      <c r="J113" s="17"/>
      <c r="K113" s="17"/>
      <c r="L113" s="39">
        <f>L124+L125+L126+L127+L128+L131</f>
        <v>28336817.129999999</v>
      </c>
      <c r="M113" s="39">
        <f>M124+M125+M126+M127+M128+M131</f>
        <v>14068949.74</v>
      </c>
      <c r="N113" s="39">
        <f t="shared" ref="N113:Q113" si="7">N124+N125+N126+N127+N128+N131</f>
        <v>14267867.390000001</v>
      </c>
      <c r="O113" s="39">
        <f t="shared" si="7"/>
        <v>17577760.640000001</v>
      </c>
      <c r="P113" s="39">
        <f t="shared" si="7"/>
        <v>9277205.629999999</v>
      </c>
      <c r="Q113" s="39">
        <f t="shared" si="7"/>
        <v>8300555.0099999998</v>
      </c>
      <c r="R113" s="26"/>
    </row>
    <row r="114" spans="1:18" ht="23" x14ac:dyDescent="0.35">
      <c r="A114" s="18"/>
      <c r="B114" s="18"/>
      <c r="C114" s="18"/>
      <c r="D114" s="16" t="s">
        <v>52</v>
      </c>
      <c r="E114" s="35">
        <v>26635</v>
      </c>
      <c r="F114" s="17"/>
      <c r="G114" s="34">
        <v>0</v>
      </c>
      <c r="H114" s="17"/>
      <c r="I114" s="17"/>
      <c r="J114" s="17"/>
      <c r="K114" s="17"/>
      <c r="L114" s="17"/>
      <c r="M114" s="17"/>
      <c r="N114" s="17"/>
      <c r="O114" s="17"/>
      <c r="P114" s="17"/>
      <c r="Q114" s="17"/>
      <c r="R114" s="19"/>
    </row>
    <row r="115" spans="1:18" ht="23" x14ac:dyDescent="0.35">
      <c r="A115" s="18"/>
      <c r="B115" s="18"/>
      <c r="C115" s="18"/>
      <c r="D115" s="16" t="s">
        <v>161</v>
      </c>
      <c r="E115" s="32">
        <v>30.95</v>
      </c>
      <c r="F115" s="17"/>
      <c r="G115" s="32">
        <v>20.65</v>
      </c>
      <c r="H115" s="17"/>
      <c r="I115" s="17"/>
      <c r="J115" s="17"/>
      <c r="K115" s="17"/>
      <c r="L115" s="17"/>
      <c r="M115" s="17"/>
      <c r="N115" s="17"/>
      <c r="O115" s="17"/>
      <c r="P115" s="17"/>
      <c r="Q115" s="17"/>
      <c r="R115" s="19"/>
    </row>
    <row r="116" spans="1:18" ht="23" x14ac:dyDescent="0.35">
      <c r="A116" s="18"/>
      <c r="B116" s="18"/>
      <c r="C116" s="18"/>
      <c r="D116" s="16" t="s">
        <v>155</v>
      </c>
      <c r="E116" s="34">
        <v>22117</v>
      </c>
      <c r="F116" s="17"/>
      <c r="G116" s="34">
        <v>23667</v>
      </c>
      <c r="H116" s="17"/>
      <c r="I116" s="17"/>
      <c r="J116" s="17"/>
      <c r="K116" s="17"/>
      <c r="L116" s="17"/>
      <c r="M116" s="17"/>
      <c r="N116" s="17"/>
      <c r="O116" s="17"/>
      <c r="P116" s="17"/>
      <c r="Q116" s="17"/>
      <c r="R116" s="19"/>
    </row>
    <row r="117" spans="1:18" x14ac:dyDescent="0.35">
      <c r="A117" s="18"/>
      <c r="B117" s="18"/>
      <c r="C117" s="18"/>
      <c r="D117" s="16" t="s">
        <v>49</v>
      </c>
      <c r="E117" s="32">
        <v>0.68</v>
      </c>
      <c r="F117" s="17"/>
      <c r="G117" s="34">
        <v>0</v>
      </c>
      <c r="H117" s="17"/>
      <c r="I117" s="17"/>
      <c r="J117" s="17"/>
      <c r="K117" s="17"/>
      <c r="L117" s="17"/>
      <c r="M117" s="17"/>
      <c r="N117" s="17"/>
      <c r="O117" s="17"/>
      <c r="P117" s="17"/>
      <c r="Q117" s="17"/>
      <c r="R117" s="19"/>
    </row>
    <row r="118" spans="1:18" ht="34.5" x14ac:dyDescent="0.35">
      <c r="A118" s="18"/>
      <c r="B118" s="18"/>
      <c r="C118" s="18"/>
      <c r="D118" s="16" t="s">
        <v>154</v>
      </c>
      <c r="E118" s="34">
        <v>3432</v>
      </c>
      <c r="F118" s="17"/>
      <c r="G118" s="34">
        <v>1186</v>
      </c>
      <c r="H118" s="17"/>
      <c r="I118" s="17"/>
      <c r="J118" s="17"/>
      <c r="K118" s="17"/>
      <c r="L118" s="17"/>
      <c r="M118" s="17"/>
      <c r="N118" s="17"/>
      <c r="O118" s="17"/>
      <c r="P118" s="17"/>
      <c r="Q118" s="17"/>
      <c r="R118" s="19"/>
    </row>
    <row r="119" spans="1:18" ht="23" x14ac:dyDescent="0.35">
      <c r="A119" s="18"/>
      <c r="B119" s="18"/>
      <c r="C119" s="18"/>
      <c r="D119" s="16" t="s">
        <v>162</v>
      </c>
      <c r="E119" s="34">
        <v>3560</v>
      </c>
      <c r="F119" s="17"/>
      <c r="G119" s="34">
        <v>1472</v>
      </c>
      <c r="H119" s="17"/>
      <c r="I119" s="17"/>
      <c r="J119" s="17"/>
      <c r="K119" s="17"/>
      <c r="L119" s="17"/>
      <c r="M119" s="17"/>
      <c r="N119" s="17"/>
      <c r="O119" s="17"/>
      <c r="P119" s="17"/>
      <c r="Q119" s="17"/>
      <c r="R119" s="19"/>
    </row>
    <row r="120" spans="1:18" ht="149.5" x14ac:dyDescent="0.35">
      <c r="A120" s="14" t="s">
        <v>59</v>
      </c>
      <c r="B120" s="15" t="s">
        <v>163</v>
      </c>
      <c r="C120" s="16"/>
      <c r="D120" s="24" t="s">
        <v>52</v>
      </c>
      <c r="E120" s="35">
        <v>178617</v>
      </c>
      <c r="F120" s="17"/>
      <c r="G120" s="35">
        <v>28835</v>
      </c>
      <c r="H120" s="17"/>
      <c r="I120" s="17"/>
      <c r="J120" s="17"/>
      <c r="K120" s="17"/>
      <c r="L120" s="39">
        <f>L129+L130+L132+L133+L134</f>
        <v>13229737.800000001</v>
      </c>
      <c r="M120" s="39">
        <f>M129+M130+M132+M133+M134</f>
        <v>8756037.0700000003</v>
      </c>
      <c r="N120" s="39">
        <f t="shared" ref="N120:Q120" si="8">N129+N130+N132+N133+N134</f>
        <v>4473700.7300000004</v>
      </c>
      <c r="O120" s="39">
        <f t="shared" si="8"/>
        <v>7231813.0699999994</v>
      </c>
      <c r="P120" s="39">
        <f t="shared" si="8"/>
        <v>6606727.8500000006</v>
      </c>
      <c r="Q120" s="39">
        <f t="shared" si="8"/>
        <v>625085.22</v>
      </c>
      <c r="R120" s="26"/>
    </row>
    <row r="121" spans="1:18" x14ac:dyDescent="0.35">
      <c r="A121" s="18"/>
      <c r="B121" s="18"/>
      <c r="C121" s="18"/>
      <c r="D121" s="16" t="s">
        <v>54</v>
      </c>
      <c r="E121" s="35">
        <v>0.45</v>
      </c>
      <c r="F121" s="17"/>
      <c r="G121" s="34">
        <v>0</v>
      </c>
      <c r="H121" s="17"/>
      <c r="I121" s="17"/>
      <c r="J121" s="17"/>
      <c r="K121" s="17"/>
      <c r="L121" s="17"/>
      <c r="M121" s="17"/>
      <c r="N121" s="17"/>
      <c r="O121" s="17"/>
      <c r="P121" s="17"/>
      <c r="Q121" s="17"/>
      <c r="R121" s="19"/>
    </row>
    <row r="122" spans="1:18" x14ac:dyDescent="0.35">
      <c r="A122" s="18"/>
      <c r="B122" s="18"/>
      <c r="C122" s="18"/>
      <c r="D122" s="16" t="s">
        <v>49</v>
      </c>
      <c r="E122" s="32">
        <v>1.22</v>
      </c>
      <c r="F122" s="17"/>
      <c r="G122" s="34">
        <v>0</v>
      </c>
      <c r="H122" s="17"/>
      <c r="I122" s="17"/>
      <c r="J122" s="17"/>
      <c r="K122" s="17"/>
      <c r="L122" s="17"/>
      <c r="M122" s="17"/>
      <c r="N122" s="17"/>
      <c r="O122" s="17"/>
      <c r="P122" s="17"/>
      <c r="Q122" s="17"/>
      <c r="R122" s="19"/>
    </row>
    <row r="123" spans="1:18" ht="172.5" x14ac:dyDescent="0.35">
      <c r="A123" s="14" t="s">
        <v>321</v>
      </c>
      <c r="B123" s="15" t="s">
        <v>164</v>
      </c>
      <c r="C123" s="16"/>
      <c r="D123" s="24" t="s">
        <v>52</v>
      </c>
      <c r="E123" s="35">
        <v>268634.94</v>
      </c>
      <c r="F123" s="17"/>
      <c r="G123" s="34">
        <v>0</v>
      </c>
      <c r="H123" s="17"/>
      <c r="I123" s="17"/>
      <c r="J123" s="17"/>
      <c r="K123" s="17"/>
      <c r="L123" s="39">
        <f>L135+L136+L137+L138+L139+L140</f>
        <v>31082695.699999999</v>
      </c>
      <c r="M123" s="39">
        <f>M135+M136+M137+M138+M139+M140</f>
        <v>14061278.619999999</v>
      </c>
      <c r="N123" s="39">
        <f t="shared" ref="N123:Q123" si="9">N135+N136+N137+N138+N139+N140</f>
        <v>17021417.079999998</v>
      </c>
      <c r="O123" s="39">
        <f t="shared" si="9"/>
        <v>335859.98</v>
      </c>
      <c r="P123" s="39">
        <f t="shared" si="9"/>
        <v>293091.40999999997</v>
      </c>
      <c r="Q123" s="39">
        <f t="shared" si="9"/>
        <v>42768.57</v>
      </c>
      <c r="R123" s="26"/>
    </row>
    <row r="124" spans="1:18" ht="34.5" x14ac:dyDescent="0.35">
      <c r="A124" s="43" t="s">
        <v>165</v>
      </c>
      <c r="B124" s="46" t="s">
        <v>182</v>
      </c>
      <c r="C124" s="17"/>
      <c r="D124" s="17"/>
      <c r="E124" s="17"/>
      <c r="F124" s="17"/>
      <c r="G124" s="17"/>
      <c r="H124" s="30">
        <v>2020</v>
      </c>
      <c r="I124" s="30">
        <v>2022</v>
      </c>
      <c r="J124" s="22" t="s">
        <v>405</v>
      </c>
      <c r="K124" s="22" t="s">
        <v>426</v>
      </c>
      <c r="L124" s="35">
        <v>3524506.45</v>
      </c>
      <c r="M124" s="35">
        <v>1666374.77</v>
      </c>
      <c r="N124" s="35">
        <v>1858131.68</v>
      </c>
      <c r="O124" s="35">
        <v>0</v>
      </c>
      <c r="P124" s="35">
        <v>0</v>
      </c>
      <c r="Q124" s="35">
        <v>0</v>
      </c>
      <c r="R124" s="23" t="s">
        <v>519</v>
      </c>
    </row>
    <row r="125" spans="1:18" ht="34.5" x14ac:dyDescent="0.35">
      <c r="A125" s="43" t="s">
        <v>166</v>
      </c>
      <c r="B125" s="46" t="s">
        <v>183</v>
      </c>
      <c r="C125" s="17"/>
      <c r="D125" s="17"/>
      <c r="E125" s="17"/>
      <c r="F125" s="17"/>
      <c r="G125" s="17"/>
      <c r="H125" s="30">
        <v>2020</v>
      </c>
      <c r="I125" s="30">
        <v>2021</v>
      </c>
      <c r="J125" s="22" t="s">
        <v>406</v>
      </c>
      <c r="K125" s="22" t="s">
        <v>428</v>
      </c>
      <c r="L125" s="35">
        <v>1620001.98</v>
      </c>
      <c r="M125" s="35">
        <v>1377001.68</v>
      </c>
      <c r="N125" s="35">
        <v>243000.3</v>
      </c>
      <c r="O125" s="35">
        <v>0</v>
      </c>
      <c r="P125" s="35">
        <v>0</v>
      </c>
      <c r="Q125" s="35">
        <v>0</v>
      </c>
      <c r="R125" s="23" t="s">
        <v>518</v>
      </c>
    </row>
    <row r="126" spans="1:18" ht="23" x14ac:dyDescent="0.35">
      <c r="A126" s="43" t="s">
        <v>167</v>
      </c>
      <c r="B126" s="46" t="s">
        <v>184</v>
      </c>
      <c r="C126" s="17"/>
      <c r="D126" s="17"/>
      <c r="E126" s="17"/>
      <c r="F126" s="17"/>
      <c r="G126" s="17"/>
      <c r="H126" s="30">
        <v>2019</v>
      </c>
      <c r="I126" s="30">
        <v>2022</v>
      </c>
      <c r="J126" s="22" t="s">
        <v>407</v>
      </c>
      <c r="K126" s="22" t="s">
        <v>427</v>
      </c>
      <c r="L126" s="35">
        <v>1902272.38</v>
      </c>
      <c r="M126" s="35">
        <v>1616931.52</v>
      </c>
      <c r="N126" s="35">
        <v>285340.86</v>
      </c>
      <c r="O126" s="35">
        <v>2227653.96</v>
      </c>
      <c r="P126" s="35">
        <v>1602152.29</v>
      </c>
      <c r="Q126" s="35">
        <v>625501.67000000004</v>
      </c>
      <c r="R126" s="23" t="s">
        <v>518</v>
      </c>
    </row>
    <row r="127" spans="1:18" ht="51.75" customHeight="1" x14ac:dyDescent="0.35">
      <c r="A127" s="43" t="s">
        <v>168</v>
      </c>
      <c r="B127" s="46" t="s">
        <v>185</v>
      </c>
      <c r="C127" s="17"/>
      <c r="D127" s="17"/>
      <c r="E127" s="17"/>
      <c r="F127" s="17"/>
      <c r="G127" s="17"/>
      <c r="H127" s="30">
        <v>2019</v>
      </c>
      <c r="I127" s="30">
        <v>2022</v>
      </c>
      <c r="J127" s="23" t="s">
        <v>541</v>
      </c>
      <c r="K127" s="23" t="s">
        <v>430</v>
      </c>
      <c r="L127" s="35">
        <v>1768128.5</v>
      </c>
      <c r="M127" s="35">
        <v>1635518.8599999999</v>
      </c>
      <c r="N127" s="35">
        <v>132609.64000000001</v>
      </c>
      <c r="O127" s="35">
        <v>0</v>
      </c>
      <c r="P127" s="35">
        <v>0</v>
      </c>
      <c r="Q127" s="35">
        <v>0</v>
      </c>
      <c r="R127" s="23" t="s">
        <v>540</v>
      </c>
    </row>
    <row r="128" spans="1:18" ht="161" x14ac:dyDescent="0.35">
      <c r="A128" s="43" t="s">
        <v>169</v>
      </c>
      <c r="B128" s="46" t="s">
        <v>186</v>
      </c>
      <c r="C128" s="17"/>
      <c r="D128" s="17"/>
      <c r="E128" s="17"/>
      <c r="F128" s="17"/>
      <c r="G128" s="17"/>
      <c r="H128" s="30">
        <v>2016</v>
      </c>
      <c r="I128" s="30">
        <v>2021</v>
      </c>
      <c r="J128" s="22" t="s">
        <v>436</v>
      </c>
      <c r="K128" s="22" t="s">
        <v>438</v>
      </c>
      <c r="L128" s="35">
        <v>15546245.82</v>
      </c>
      <c r="M128" s="35">
        <v>7773122.9100000001</v>
      </c>
      <c r="N128" s="35">
        <v>7773122.9100000001</v>
      </c>
      <c r="O128" s="35">
        <v>15350106.68</v>
      </c>
      <c r="P128" s="35">
        <v>7675053.3399999999</v>
      </c>
      <c r="Q128" s="35">
        <v>7675053.3399999999</v>
      </c>
      <c r="R128" s="23" t="s">
        <v>199</v>
      </c>
    </row>
    <row r="129" spans="1:18" ht="34.5" x14ac:dyDescent="0.35">
      <c r="A129" s="43" t="s">
        <v>170</v>
      </c>
      <c r="B129" s="46" t="s">
        <v>187</v>
      </c>
      <c r="C129" s="17"/>
      <c r="D129" s="17"/>
      <c r="E129" s="17"/>
      <c r="F129" s="17"/>
      <c r="G129" s="17"/>
      <c r="H129" s="30">
        <v>2017</v>
      </c>
      <c r="I129" s="30">
        <v>2020</v>
      </c>
      <c r="J129" s="23" t="s">
        <v>200</v>
      </c>
      <c r="K129" s="22" t="s">
        <v>435</v>
      </c>
      <c r="L129" s="35">
        <v>3004384.98</v>
      </c>
      <c r="M129" s="35">
        <v>2854165.73</v>
      </c>
      <c r="N129" s="35">
        <v>150219.25</v>
      </c>
      <c r="O129" s="35">
        <v>3004384.98</v>
      </c>
      <c r="P129" s="35">
        <v>2854165.73</v>
      </c>
      <c r="Q129" s="35">
        <v>150219.25</v>
      </c>
      <c r="R129" s="23" t="s">
        <v>200</v>
      </c>
    </row>
    <row r="130" spans="1:18" ht="34.5" x14ac:dyDescent="0.35">
      <c r="A130" s="43" t="s">
        <v>171</v>
      </c>
      <c r="B130" s="46" t="s">
        <v>188</v>
      </c>
      <c r="C130" s="17"/>
      <c r="D130" s="17"/>
      <c r="E130" s="17"/>
      <c r="F130" s="17"/>
      <c r="G130" s="17"/>
      <c r="H130" s="30">
        <v>2019</v>
      </c>
      <c r="I130" s="30">
        <v>2021</v>
      </c>
      <c r="J130" s="22" t="s">
        <v>400</v>
      </c>
      <c r="K130" s="22" t="s">
        <v>431</v>
      </c>
      <c r="L130" s="35">
        <v>3225516.76</v>
      </c>
      <c r="M130" s="35">
        <v>2983602.99</v>
      </c>
      <c r="N130" s="35">
        <v>241913.77</v>
      </c>
      <c r="O130" s="35">
        <v>1179032.99</v>
      </c>
      <c r="P130" s="35">
        <v>1019896.06</v>
      </c>
      <c r="Q130" s="35">
        <v>159136.93</v>
      </c>
      <c r="R130" s="23" t="s">
        <v>134</v>
      </c>
    </row>
    <row r="131" spans="1:18" ht="46" x14ac:dyDescent="0.35">
      <c r="A131" s="43" t="s">
        <v>172</v>
      </c>
      <c r="B131" s="46" t="s">
        <v>189</v>
      </c>
      <c r="C131" s="17"/>
      <c r="D131" s="17"/>
      <c r="E131" s="17"/>
      <c r="F131" s="17"/>
      <c r="G131" s="17"/>
      <c r="H131" s="30">
        <v>2019</v>
      </c>
      <c r="I131" s="30">
        <v>2023</v>
      </c>
      <c r="J131" s="22" t="s">
        <v>400</v>
      </c>
      <c r="K131" s="22" t="s">
        <v>414</v>
      </c>
      <c r="L131" s="35">
        <v>3975662</v>
      </c>
      <c r="M131" s="35">
        <v>0</v>
      </c>
      <c r="N131" s="35">
        <v>3975662</v>
      </c>
      <c r="O131" s="35">
        <v>0</v>
      </c>
      <c r="P131" s="35">
        <v>0</v>
      </c>
      <c r="Q131" s="35">
        <v>0</v>
      </c>
      <c r="R131" s="23" t="s">
        <v>542</v>
      </c>
    </row>
    <row r="132" spans="1:18" ht="34.5" x14ac:dyDescent="0.35">
      <c r="A132" s="43" t="s">
        <v>173</v>
      </c>
      <c r="B132" s="46" t="s">
        <v>190</v>
      </c>
      <c r="C132" s="17"/>
      <c r="D132" s="17"/>
      <c r="E132" s="17"/>
      <c r="F132" s="17"/>
      <c r="G132" s="17"/>
      <c r="H132" s="30">
        <v>2017</v>
      </c>
      <c r="I132" s="30">
        <v>2021</v>
      </c>
      <c r="J132" s="22" t="s">
        <v>400</v>
      </c>
      <c r="K132" s="22" t="s">
        <v>437</v>
      </c>
      <c r="L132" s="35">
        <v>2021804.19</v>
      </c>
      <c r="M132" s="35">
        <v>1870168.87</v>
      </c>
      <c r="N132" s="35">
        <v>151635.32</v>
      </c>
      <c r="O132" s="35">
        <v>1887069.68</v>
      </c>
      <c r="P132" s="35">
        <v>1745539.45</v>
      </c>
      <c r="Q132" s="35">
        <v>141530.23000000001</v>
      </c>
      <c r="R132" s="23" t="s">
        <v>134</v>
      </c>
    </row>
    <row r="133" spans="1:18" ht="23" x14ac:dyDescent="0.35">
      <c r="A133" s="43" t="s">
        <v>174</v>
      </c>
      <c r="B133" s="46" t="s">
        <v>191</v>
      </c>
      <c r="C133" s="17"/>
      <c r="D133" s="17"/>
      <c r="E133" s="17"/>
      <c r="F133" s="17"/>
      <c r="G133" s="17"/>
      <c r="H133" s="30">
        <v>2021</v>
      </c>
      <c r="I133" s="40">
        <v>2023</v>
      </c>
      <c r="J133" s="23" t="s">
        <v>543</v>
      </c>
      <c r="K133" s="23" t="s">
        <v>414</v>
      </c>
      <c r="L133" s="35">
        <v>3744973.66</v>
      </c>
      <c r="M133" s="35">
        <v>0</v>
      </c>
      <c r="N133" s="35">
        <v>3744973.66</v>
      </c>
      <c r="O133" s="35">
        <v>0</v>
      </c>
      <c r="P133" s="35">
        <v>0</v>
      </c>
      <c r="Q133" s="35">
        <v>0</v>
      </c>
      <c r="R133" s="23" t="s">
        <v>544</v>
      </c>
    </row>
    <row r="134" spans="1:18" ht="23" x14ac:dyDescent="0.35">
      <c r="A134" s="43" t="s">
        <v>175</v>
      </c>
      <c r="B134" s="46" t="s">
        <v>192</v>
      </c>
      <c r="C134" s="17"/>
      <c r="D134" s="17"/>
      <c r="E134" s="17"/>
      <c r="F134" s="17"/>
      <c r="G134" s="17"/>
      <c r="H134" s="30">
        <v>2018</v>
      </c>
      <c r="I134" s="40">
        <v>2021</v>
      </c>
      <c r="J134" s="23" t="s">
        <v>400</v>
      </c>
      <c r="K134" s="23" t="s">
        <v>429</v>
      </c>
      <c r="L134" s="35">
        <v>1233058.21</v>
      </c>
      <c r="M134" s="35">
        <v>1048099.48</v>
      </c>
      <c r="N134" s="35">
        <v>184958.73</v>
      </c>
      <c r="O134" s="35">
        <v>1161325.42</v>
      </c>
      <c r="P134" s="35">
        <v>987126.61</v>
      </c>
      <c r="Q134" s="35">
        <v>174198.81</v>
      </c>
      <c r="R134" s="23" t="s">
        <v>523</v>
      </c>
    </row>
    <row r="135" spans="1:18" ht="34.5" x14ac:dyDescent="0.35">
      <c r="A135" s="43" t="s">
        <v>176</v>
      </c>
      <c r="B135" s="46" t="s">
        <v>193</v>
      </c>
      <c r="C135" s="17"/>
      <c r="D135" s="17"/>
      <c r="E135" s="17"/>
      <c r="F135" s="17"/>
      <c r="G135" s="17"/>
      <c r="H135" s="30">
        <v>2020</v>
      </c>
      <c r="I135" s="40">
        <v>2022</v>
      </c>
      <c r="J135" s="23" t="s">
        <v>400</v>
      </c>
      <c r="K135" s="23" t="s">
        <v>432</v>
      </c>
      <c r="L135" s="35">
        <v>1490688.06</v>
      </c>
      <c r="M135" s="35">
        <v>1378886.4500000002</v>
      </c>
      <c r="N135" s="35">
        <v>111801.61</v>
      </c>
      <c r="O135" s="35">
        <v>0</v>
      </c>
      <c r="P135" s="35">
        <v>0</v>
      </c>
      <c r="Q135" s="35">
        <v>0</v>
      </c>
      <c r="R135" s="23" t="s">
        <v>524</v>
      </c>
    </row>
    <row r="136" spans="1:18" ht="34.5" x14ac:dyDescent="0.35">
      <c r="A136" s="43" t="s">
        <v>177</v>
      </c>
      <c r="B136" s="46" t="s">
        <v>194</v>
      </c>
      <c r="C136" s="17"/>
      <c r="D136" s="17"/>
      <c r="E136" s="17"/>
      <c r="F136" s="17"/>
      <c r="G136" s="17"/>
      <c r="H136" s="30">
        <v>2019</v>
      </c>
      <c r="I136" s="40">
        <v>2021</v>
      </c>
      <c r="J136" s="23" t="s">
        <v>400</v>
      </c>
      <c r="K136" s="23" t="s">
        <v>433</v>
      </c>
      <c r="L136" s="35">
        <v>1146944.23</v>
      </c>
      <c r="M136" s="35">
        <v>1060923.3999999999</v>
      </c>
      <c r="N136" s="35">
        <v>86020.83</v>
      </c>
      <c r="O136" s="35">
        <v>335859.98</v>
      </c>
      <c r="P136" s="35">
        <v>293091.40999999997</v>
      </c>
      <c r="Q136" s="35">
        <v>42768.57</v>
      </c>
      <c r="R136" s="23" t="s">
        <v>523</v>
      </c>
    </row>
    <row r="137" spans="1:18" ht="69" customHeight="1" x14ac:dyDescent="0.35">
      <c r="A137" s="43" t="s">
        <v>178</v>
      </c>
      <c r="B137" s="46" t="s">
        <v>195</v>
      </c>
      <c r="C137" s="17"/>
      <c r="D137" s="17"/>
      <c r="E137" s="17"/>
      <c r="F137" s="17"/>
      <c r="G137" s="17"/>
      <c r="H137" s="30">
        <v>2020</v>
      </c>
      <c r="I137" s="40">
        <v>2022</v>
      </c>
      <c r="J137" s="23" t="s">
        <v>545</v>
      </c>
      <c r="K137" s="23" t="s">
        <v>439</v>
      </c>
      <c r="L137" s="35">
        <v>6689748</v>
      </c>
      <c r="M137" s="35">
        <v>6050570.25</v>
      </c>
      <c r="N137" s="35">
        <v>639177.75</v>
      </c>
      <c r="O137" s="35">
        <v>0</v>
      </c>
      <c r="P137" s="35">
        <v>0</v>
      </c>
      <c r="Q137" s="35">
        <v>0</v>
      </c>
      <c r="R137" s="23" t="s">
        <v>535</v>
      </c>
    </row>
    <row r="138" spans="1:18" ht="23" x14ac:dyDescent="0.35">
      <c r="A138" s="43" t="s">
        <v>179</v>
      </c>
      <c r="B138" s="46" t="s">
        <v>196</v>
      </c>
      <c r="C138" s="17"/>
      <c r="D138" s="17"/>
      <c r="E138" s="17"/>
      <c r="F138" s="17"/>
      <c r="G138" s="17"/>
      <c r="H138" s="30">
        <v>2021</v>
      </c>
      <c r="I138" s="40">
        <v>2023</v>
      </c>
      <c r="J138" s="23" t="s">
        <v>404</v>
      </c>
      <c r="K138" s="23" t="s">
        <v>414</v>
      </c>
      <c r="L138" s="35">
        <v>5294118</v>
      </c>
      <c r="M138" s="35">
        <v>0</v>
      </c>
      <c r="N138" s="35">
        <v>5294118</v>
      </c>
      <c r="O138" s="35">
        <v>0</v>
      </c>
      <c r="P138" s="35">
        <v>0</v>
      </c>
      <c r="Q138" s="35">
        <v>0</v>
      </c>
      <c r="R138" s="23" t="s">
        <v>525</v>
      </c>
    </row>
    <row r="139" spans="1:18" ht="46" x14ac:dyDescent="0.35">
      <c r="A139" s="43" t="s">
        <v>180</v>
      </c>
      <c r="B139" s="46" t="s">
        <v>197</v>
      </c>
      <c r="C139" s="17"/>
      <c r="D139" s="17"/>
      <c r="E139" s="17"/>
      <c r="F139" s="17"/>
      <c r="G139" s="17"/>
      <c r="H139" s="30">
        <v>2021</v>
      </c>
      <c r="I139" s="40">
        <v>2023</v>
      </c>
      <c r="J139" s="23" t="s">
        <v>547</v>
      </c>
      <c r="K139" s="23" t="s">
        <v>414</v>
      </c>
      <c r="L139" s="35">
        <v>8235295</v>
      </c>
      <c r="M139" s="35">
        <v>0</v>
      </c>
      <c r="N139" s="35">
        <v>8235295</v>
      </c>
      <c r="O139" s="35">
        <v>0</v>
      </c>
      <c r="P139" s="35">
        <v>0</v>
      </c>
      <c r="Q139" s="35">
        <v>0</v>
      </c>
      <c r="R139" s="23" t="s">
        <v>546</v>
      </c>
    </row>
    <row r="140" spans="1:18" ht="34.5" x14ac:dyDescent="0.35">
      <c r="A140" s="43" t="s">
        <v>181</v>
      </c>
      <c r="B140" s="46" t="s">
        <v>198</v>
      </c>
      <c r="C140" s="17"/>
      <c r="D140" s="17"/>
      <c r="E140" s="17"/>
      <c r="F140" s="17"/>
      <c r="G140" s="17"/>
      <c r="H140" s="30">
        <v>2020</v>
      </c>
      <c r="I140" s="40">
        <v>2023</v>
      </c>
      <c r="J140" s="23" t="s">
        <v>396</v>
      </c>
      <c r="K140" s="23" t="s">
        <v>434</v>
      </c>
      <c r="L140" s="35">
        <v>8225902.4100000001</v>
      </c>
      <c r="M140" s="35">
        <v>5570898.5199999996</v>
      </c>
      <c r="N140" s="35">
        <v>2655003.89</v>
      </c>
      <c r="O140" s="35">
        <v>0</v>
      </c>
      <c r="P140" s="35">
        <v>0</v>
      </c>
      <c r="Q140" s="35">
        <v>0</v>
      </c>
      <c r="R140" s="23" t="s">
        <v>526</v>
      </c>
    </row>
    <row r="141" spans="1:18" ht="34.5" x14ac:dyDescent="0.35">
      <c r="A141" s="43" t="s">
        <v>201</v>
      </c>
      <c r="B141" s="15" t="s">
        <v>202</v>
      </c>
      <c r="C141" s="32" t="s">
        <v>203</v>
      </c>
      <c r="D141" s="25" t="s">
        <v>204</v>
      </c>
      <c r="E141" s="34">
        <v>232</v>
      </c>
      <c r="F141" s="34">
        <v>225</v>
      </c>
      <c r="G141" s="34">
        <v>136.19999999999999</v>
      </c>
      <c r="H141" s="17"/>
      <c r="I141" s="17"/>
      <c r="J141" s="17"/>
      <c r="K141" s="17"/>
      <c r="L141" s="17"/>
      <c r="M141" s="17"/>
      <c r="N141" s="17"/>
      <c r="O141" s="17"/>
      <c r="P141" s="17"/>
      <c r="Q141" s="17"/>
      <c r="R141" s="21" t="s">
        <v>234</v>
      </c>
    </row>
    <row r="142" spans="1:18" ht="23" x14ac:dyDescent="0.35">
      <c r="A142" s="18"/>
      <c r="B142" s="18"/>
      <c r="C142" s="32" t="s">
        <v>205</v>
      </c>
      <c r="D142" s="16" t="s">
        <v>220</v>
      </c>
      <c r="E142" s="32">
        <v>1</v>
      </c>
      <c r="F142" s="32">
        <v>1</v>
      </c>
      <c r="G142" s="54">
        <f>G175</f>
        <v>0</v>
      </c>
      <c r="H142" s="17"/>
      <c r="I142" s="17"/>
      <c r="J142" s="17"/>
      <c r="K142" s="17"/>
      <c r="L142" s="17"/>
      <c r="M142" s="17"/>
      <c r="N142" s="17"/>
      <c r="O142" s="17"/>
      <c r="P142" s="17"/>
      <c r="Q142" s="17"/>
      <c r="R142" s="21" t="s">
        <v>58</v>
      </c>
    </row>
    <row r="143" spans="1:18" ht="23" x14ac:dyDescent="0.35">
      <c r="A143" s="18"/>
      <c r="B143" s="18"/>
      <c r="C143" s="32" t="s">
        <v>206</v>
      </c>
      <c r="D143" s="16" t="s">
        <v>221</v>
      </c>
      <c r="E143" s="34">
        <v>17832</v>
      </c>
      <c r="F143" s="34">
        <v>6000</v>
      </c>
      <c r="G143" s="34">
        <f>G159+G162+G166</f>
        <v>8430</v>
      </c>
      <c r="H143" s="17"/>
      <c r="I143" s="17"/>
      <c r="J143" s="17"/>
      <c r="K143" s="17"/>
      <c r="L143" s="17"/>
      <c r="M143" s="17"/>
      <c r="N143" s="17"/>
      <c r="O143" s="17"/>
      <c r="P143" s="17"/>
      <c r="Q143" s="17"/>
      <c r="R143" s="21" t="s">
        <v>57</v>
      </c>
    </row>
    <row r="144" spans="1:18" ht="34.5" x14ac:dyDescent="0.35">
      <c r="A144" s="18"/>
      <c r="B144" s="18"/>
      <c r="C144" s="32" t="s">
        <v>207</v>
      </c>
      <c r="D144" s="16" t="s">
        <v>222</v>
      </c>
      <c r="E144" s="34">
        <v>1319000</v>
      </c>
      <c r="F144" s="34">
        <v>959000</v>
      </c>
      <c r="G144" s="34">
        <f>G173+G174</f>
        <v>0</v>
      </c>
      <c r="H144" s="17"/>
      <c r="I144" s="17"/>
      <c r="J144" s="17"/>
      <c r="K144" s="17"/>
      <c r="L144" s="17"/>
      <c r="M144" s="17"/>
      <c r="N144" s="17"/>
      <c r="O144" s="17"/>
      <c r="P144" s="17"/>
      <c r="Q144" s="17"/>
      <c r="R144" s="21" t="s">
        <v>58</v>
      </c>
    </row>
    <row r="145" spans="1:18" ht="34.5" x14ac:dyDescent="0.35">
      <c r="A145" s="18"/>
      <c r="B145" s="18"/>
      <c r="C145" s="32" t="s">
        <v>208</v>
      </c>
      <c r="D145" s="16" t="s">
        <v>223</v>
      </c>
      <c r="E145" s="34">
        <v>630</v>
      </c>
      <c r="F145" s="34">
        <v>320</v>
      </c>
      <c r="G145" s="34">
        <f>G160</f>
        <v>630</v>
      </c>
      <c r="H145" s="17"/>
      <c r="I145" s="17"/>
      <c r="J145" s="17"/>
      <c r="K145" s="17"/>
      <c r="L145" s="17"/>
      <c r="M145" s="17"/>
      <c r="N145" s="17"/>
      <c r="O145" s="17"/>
      <c r="P145" s="17"/>
      <c r="Q145" s="17"/>
      <c r="R145" s="21" t="s">
        <v>57</v>
      </c>
    </row>
    <row r="146" spans="1:18" ht="23" x14ac:dyDescent="0.35">
      <c r="A146" s="18"/>
      <c r="B146" s="18"/>
      <c r="C146" s="32" t="s">
        <v>209</v>
      </c>
      <c r="D146" s="16" t="s">
        <v>224</v>
      </c>
      <c r="E146" s="34">
        <v>8100</v>
      </c>
      <c r="F146" s="34">
        <v>8100</v>
      </c>
      <c r="G146" s="34">
        <f>G172</f>
        <v>0</v>
      </c>
      <c r="H146" s="17"/>
      <c r="I146" s="17"/>
      <c r="J146" s="17"/>
      <c r="K146" s="17"/>
      <c r="L146" s="17"/>
      <c r="M146" s="17"/>
      <c r="N146" s="17"/>
      <c r="O146" s="17"/>
      <c r="P146" s="17"/>
      <c r="Q146" s="17"/>
      <c r="R146" s="21" t="s">
        <v>58</v>
      </c>
    </row>
    <row r="147" spans="1:18" ht="23" x14ac:dyDescent="0.35">
      <c r="A147" s="18"/>
      <c r="B147" s="18"/>
      <c r="C147" s="32" t="s">
        <v>210</v>
      </c>
      <c r="D147" s="16" t="s">
        <v>225</v>
      </c>
      <c r="E147" s="34">
        <v>34877</v>
      </c>
      <c r="F147" s="34">
        <v>0</v>
      </c>
      <c r="G147" s="34">
        <f>G165</f>
        <v>0</v>
      </c>
      <c r="H147" s="17"/>
      <c r="I147" s="17"/>
      <c r="J147" s="17"/>
      <c r="K147" s="17"/>
      <c r="L147" s="17"/>
      <c r="M147" s="17"/>
      <c r="N147" s="17"/>
      <c r="O147" s="17"/>
      <c r="P147" s="17"/>
      <c r="Q147" s="17"/>
      <c r="R147" s="21" t="s">
        <v>57</v>
      </c>
    </row>
    <row r="148" spans="1:18" ht="23" x14ac:dyDescent="0.35">
      <c r="A148" s="18"/>
      <c r="B148" s="18"/>
      <c r="C148" s="32" t="s">
        <v>211</v>
      </c>
      <c r="D148" s="16" t="s">
        <v>158</v>
      </c>
      <c r="E148" s="35">
        <v>85165.02</v>
      </c>
      <c r="F148" s="35">
        <v>1000</v>
      </c>
      <c r="G148" s="35">
        <f>G157+G164+G168</f>
        <v>0</v>
      </c>
      <c r="H148" s="17"/>
      <c r="I148" s="17"/>
      <c r="J148" s="17"/>
      <c r="K148" s="17"/>
      <c r="L148" s="17"/>
      <c r="M148" s="17"/>
      <c r="N148" s="17"/>
      <c r="O148" s="17"/>
      <c r="P148" s="17"/>
      <c r="Q148" s="17"/>
      <c r="R148" s="21" t="s">
        <v>58</v>
      </c>
    </row>
    <row r="149" spans="1:18" ht="34.5" x14ac:dyDescent="0.35">
      <c r="A149" s="18"/>
      <c r="B149" s="18"/>
      <c r="C149" s="32" t="s">
        <v>212</v>
      </c>
      <c r="D149" s="16" t="s">
        <v>226</v>
      </c>
      <c r="E149" s="32">
        <v>54</v>
      </c>
      <c r="F149" s="32">
        <v>25</v>
      </c>
      <c r="G149" s="54">
        <f>G161+G163</f>
        <v>36</v>
      </c>
      <c r="H149" s="17"/>
      <c r="I149" s="17"/>
      <c r="J149" s="17"/>
      <c r="K149" s="17"/>
      <c r="L149" s="17"/>
      <c r="M149" s="17"/>
      <c r="N149" s="17"/>
      <c r="O149" s="17"/>
      <c r="P149" s="17"/>
      <c r="Q149" s="17"/>
      <c r="R149" s="21" t="s">
        <v>57</v>
      </c>
    </row>
    <row r="150" spans="1:18" ht="23" x14ac:dyDescent="0.35">
      <c r="A150" s="18"/>
      <c r="B150" s="18"/>
      <c r="C150" s="32" t="s">
        <v>213</v>
      </c>
      <c r="D150" s="16" t="s">
        <v>227</v>
      </c>
      <c r="E150" s="32">
        <v>2</v>
      </c>
      <c r="F150" s="32">
        <v>1</v>
      </c>
      <c r="G150" s="54">
        <f>G169</f>
        <v>1</v>
      </c>
      <c r="H150" s="17"/>
      <c r="I150" s="17"/>
      <c r="J150" s="17"/>
      <c r="K150" s="17"/>
      <c r="L150" s="17"/>
      <c r="M150" s="17"/>
      <c r="N150" s="17"/>
      <c r="O150" s="17"/>
      <c r="P150" s="17"/>
      <c r="Q150" s="17"/>
      <c r="R150" s="21" t="s">
        <v>57</v>
      </c>
    </row>
    <row r="151" spans="1:18" ht="23" x14ac:dyDescent="0.35">
      <c r="A151" s="18"/>
      <c r="B151" s="18"/>
      <c r="C151" s="32" t="s">
        <v>214</v>
      </c>
      <c r="D151" s="16" t="s">
        <v>228</v>
      </c>
      <c r="E151" s="34">
        <v>3730</v>
      </c>
      <c r="F151" s="34">
        <v>1500</v>
      </c>
      <c r="G151" s="34">
        <f>G170</f>
        <v>0</v>
      </c>
      <c r="H151" s="17"/>
      <c r="I151" s="17"/>
      <c r="J151" s="17"/>
      <c r="K151" s="17"/>
      <c r="L151" s="17"/>
      <c r="M151" s="17"/>
      <c r="N151" s="17"/>
      <c r="O151" s="17"/>
      <c r="P151" s="17"/>
      <c r="Q151" s="17"/>
      <c r="R151" s="21" t="s">
        <v>58</v>
      </c>
    </row>
    <row r="152" spans="1:18" ht="23" x14ac:dyDescent="0.35">
      <c r="A152" s="18"/>
      <c r="B152" s="18"/>
      <c r="C152" s="32" t="s">
        <v>215</v>
      </c>
      <c r="D152" s="16" t="s">
        <v>229</v>
      </c>
      <c r="E152" s="34">
        <v>206</v>
      </c>
      <c r="F152" s="34">
        <v>100</v>
      </c>
      <c r="G152" s="34">
        <f>G171</f>
        <v>76</v>
      </c>
      <c r="H152" s="17"/>
      <c r="I152" s="17"/>
      <c r="J152" s="17"/>
      <c r="K152" s="17"/>
      <c r="L152" s="17"/>
      <c r="M152" s="17"/>
      <c r="N152" s="17"/>
      <c r="O152" s="17"/>
      <c r="P152" s="17"/>
      <c r="Q152" s="17"/>
      <c r="R152" s="21" t="s">
        <v>58</v>
      </c>
    </row>
    <row r="153" spans="1:18" x14ac:dyDescent="0.35">
      <c r="A153" s="18"/>
      <c r="B153" s="18"/>
      <c r="C153" s="32" t="s">
        <v>216</v>
      </c>
      <c r="D153" s="16" t="s">
        <v>230</v>
      </c>
      <c r="E153" s="34">
        <v>800</v>
      </c>
      <c r="F153" s="34">
        <v>600</v>
      </c>
      <c r="G153" s="34">
        <f>G177</f>
        <v>0</v>
      </c>
      <c r="H153" s="17"/>
      <c r="I153" s="17"/>
      <c r="J153" s="17"/>
      <c r="K153" s="17"/>
      <c r="L153" s="17"/>
      <c r="M153" s="17"/>
      <c r="N153" s="17"/>
      <c r="O153" s="17"/>
      <c r="P153" s="17"/>
      <c r="Q153" s="17"/>
      <c r="R153" s="21" t="s">
        <v>58</v>
      </c>
    </row>
    <row r="154" spans="1:18" ht="23" x14ac:dyDescent="0.35">
      <c r="A154" s="18"/>
      <c r="B154" s="18"/>
      <c r="C154" s="32" t="s">
        <v>217</v>
      </c>
      <c r="D154" s="16" t="s">
        <v>231</v>
      </c>
      <c r="E154" s="32">
        <v>2</v>
      </c>
      <c r="F154" s="32">
        <v>2</v>
      </c>
      <c r="G154" s="54">
        <f>G178</f>
        <v>0</v>
      </c>
      <c r="H154" s="17"/>
      <c r="I154" s="17"/>
      <c r="J154" s="17"/>
      <c r="K154" s="17"/>
      <c r="L154" s="17"/>
      <c r="M154" s="17"/>
      <c r="N154" s="17"/>
      <c r="O154" s="17"/>
      <c r="P154" s="17"/>
      <c r="Q154" s="17"/>
      <c r="R154" s="21" t="s">
        <v>58</v>
      </c>
    </row>
    <row r="155" spans="1:18" ht="23" x14ac:dyDescent="0.35">
      <c r="A155" s="18"/>
      <c r="B155" s="18"/>
      <c r="C155" s="32" t="s">
        <v>218</v>
      </c>
      <c r="D155" s="16" t="s">
        <v>232</v>
      </c>
      <c r="E155" s="32">
        <v>1</v>
      </c>
      <c r="F155" s="32">
        <v>1</v>
      </c>
      <c r="G155" s="32">
        <v>0</v>
      </c>
      <c r="H155" s="17"/>
      <c r="I155" s="17"/>
      <c r="J155" s="17"/>
      <c r="K155" s="17"/>
      <c r="L155" s="17"/>
      <c r="M155" s="17"/>
      <c r="N155" s="17"/>
      <c r="O155" s="17"/>
      <c r="P155" s="17"/>
      <c r="Q155" s="17"/>
      <c r="R155" s="21" t="s">
        <v>58</v>
      </c>
    </row>
    <row r="156" spans="1:18" ht="23" x14ac:dyDescent="0.35">
      <c r="A156" s="18"/>
      <c r="B156" s="18"/>
      <c r="C156" s="32" t="s">
        <v>219</v>
      </c>
      <c r="D156" s="16" t="s">
        <v>233</v>
      </c>
      <c r="E156" s="35">
        <v>26.5</v>
      </c>
      <c r="F156" s="35">
        <v>17.600000000000001</v>
      </c>
      <c r="G156" s="35">
        <f>G176</f>
        <v>10.9</v>
      </c>
      <c r="H156" s="17"/>
      <c r="I156" s="17"/>
      <c r="J156" s="17"/>
      <c r="K156" s="17"/>
      <c r="L156" s="17"/>
      <c r="M156" s="17"/>
      <c r="N156" s="17"/>
      <c r="O156" s="17"/>
      <c r="P156" s="17"/>
      <c r="Q156" s="17"/>
      <c r="R156" s="21" t="s">
        <v>58</v>
      </c>
    </row>
    <row r="157" spans="1:18" ht="34.5" x14ac:dyDescent="0.35">
      <c r="A157" s="14" t="s">
        <v>5</v>
      </c>
      <c r="B157" s="15" t="s">
        <v>295</v>
      </c>
      <c r="C157" s="16"/>
      <c r="D157" s="24" t="s">
        <v>52</v>
      </c>
      <c r="E157" s="35">
        <v>76977.8</v>
      </c>
      <c r="F157" s="17"/>
      <c r="G157" s="35">
        <v>0</v>
      </c>
      <c r="H157" s="17"/>
      <c r="I157" s="17"/>
      <c r="J157" s="17"/>
      <c r="K157" s="17"/>
      <c r="L157" s="39">
        <f>L179</f>
        <v>4550907.58</v>
      </c>
      <c r="M157" s="39">
        <f t="shared" ref="M157:Q157" si="10">M179</f>
        <v>4209589.51</v>
      </c>
      <c r="N157" s="39">
        <f t="shared" si="10"/>
        <v>341318.07</v>
      </c>
      <c r="O157" s="39">
        <f t="shared" si="10"/>
        <v>4012917.56</v>
      </c>
      <c r="P157" s="39">
        <f t="shared" si="10"/>
        <v>3787050.13</v>
      </c>
      <c r="Q157" s="39">
        <f t="shared" si="10"/>
        <v>225867.43</v>
      </c>
      <c r="R157" s="26"/>
    </row>
    <row r="158" spans="1:18" ht="92" x14ac:dyDescent="0.35">
      <c r="A158" s="14" t="s">
        <v>59</v>
      </c>
      <c r="B158" s="15" t="s">
        <v>296</v>
      </c>
      <c r="C158" s="16"/>
      <c r="D158" s="24" t="s">
        <v>324</v>
      </c>
      <c r="E158" s="32">
        <v>6</v>
      </c>
      <c r="F158" s="17"/>
      <c r="G158" s="32">
        <v>6</v>
      </c>
      <c r="H158" s="17"/>
      <c r="I158" s="17"/>
      <c r="J158" s="17"/>
      <c r="K158" s="17"/>
      <c r="L158" s="39">
        <f>L180</f>
        <v>7956580.7100000009</v>
      </c>
      <c r="M158" s="39">
        <f t="shared" ref="M158:Q158" si="11">M180</f>
        <v>4456743.78</v>
      </c>
      <c r="N158" s="39">
        <f t="shared" si="11"/>
        <v>3499836.93</v>
      </c>
      <c r="O158" s="39">
        <f t="shared" si="11"/>
        <v>7725710.3900000006</v>
      </c>
      <c r="P158" s="39">
        <f t="shared" si="11"/>
        <v>4382619.83</v>
      </c>
      <c r="Q158" s="39">
        <f t="shared" si="11"/>
        <v>3343090.56</v>
      </c>
      <c r="R158" s="26"/>
    </row>
    <row r="159" spans="1:18" ht="23" x14ac:dyDescent="0.35">
      <c r="A159" s="18"/>
      <c r="B159" s="18"/>
      <c r="C159" s="18"/>
      <c r="D159" s="16" t="s">
        <v>221</v>
      </c>
      <c r="E159" s="34">
        <v>1996</v>
      </c>
      <c r="F159" s="17"/>
      <c r="G159" s="34">
        <v>1996</v>
      </c>
      <c r="H159" s="17"/>
      <c r="I159" s="17"/>
      <c r="J159" s="17"/>
      <c r="K159" s="17"/>
      <c r="L159" s="17"/>
      <c r="M159" s="17"/>
      <c r="N159" s="17"/>
      <c r="O159" s="17"/>
      <c r="P159" s="17"/>
      <c r="Q159" s="17"/>
      <c r="R159" s="19"/>
    </row>
    <row r="160" spans="1:18" ht="34.5" x14ac:dyDescent="0.35">
      <c r="A160" s="18"/>
      <c r="B160" s="18"/>
      <c r="C160" s="18"/>
      <c r="D160" s="16" t="s">
        <v>223</v>
      </c>
      <c r="E160" s="32">
        <v>630</v>
      </c>
      <c r="F160" s="17"/>
      <c r="G160" s="32">
        <v>630</v>
      </c>
      <c r="H160" s="17"/>
      <c r="I160" s="17"/>
      <c r="J160" s="17"/>
      <c r="K160" s="17"/>
      <c r="L160" s="17"/>
      <c r="M160" s="17"/>
      <c r="N160" s="17"/>
      <c r="O160" s="17"/>
      <c r="P160" s="17"/>
      <c r="Q160" s="17"/>
      <c r="R160" s="19"/>
    </row>
    <row r="161" spans="1:18" ht="34.5" x14ac:dyDescent="0.35">
      <c r="A161" s="18"/>
      <c r="B161" s="18"/>
      <c r="C161" s="18"/>
      <c r="D161" s="16" t="s">
        <v>323</v>
      </c>
      <c r="E161" s="34">
        <v>36</v>
      </c>
      <c r="F161" s="17"/>
      <c r="G161" s="34">
        <v>36</v>
      </c>
      <c r="H161" s="17"/>
      <c r="I161" s="17"/>
      <c r="J161" s="17"/>
      <c r="K161" s="17"/>
      <c r="L161" s="17"/>
      <c r="M161" s="17"/>
      <c r="N161" s="17"/>
      <c r="O161" s="17"/>
      <c r="P161" s="17"/>
      <c r="Q161" s="17"/>
      <c r="R161" s="19"/>
    </row>
    <row r="162" spans="1:18" ht="126.5" x14ac:dyDescent="0.35">
      <c r="A162" s="14" t="s">
        <v>321</v>
      </c>
      <c r="B162" s="15" t="s">
        <v>297</v>
      </c>
      <c r="C162" s="16"/>
      <c r="D162" s="24" t="s">
        <v>221</v>
      </c>
      <c r="E162" s="34">
        <v>13584</v>
      </c>
      <c r="F162" s="17"/>
      <c r="G162" s="34">
        <f>840+864+1310+1038+604</f>
        <v>4656</v>
      </c>
      <c r="H162" s="17"/>
      <c r="I162" s="17"/>
      <c r="J162" s="17"/>
      <c r="K162" s="17"/>
      <c r="L162" s="39">
        <f>SUM(L181:L199)</f>
        <v>8726150.1300000008</v>
      </c>
      <c r="M162" s="39">
        <f t="shared" ref="M162:Q162" si="12">SUM(M181:M199)</f>
        <v>5895217.3599999994</v>
      </c>
      <c r="N162" s="39">
        <f t="shared" si="12"/>
        <v>2830932.77</v>
      </c>
      <c r="O162" s="39">
        <f t="shared" si="12"/>
        <v>5951308.5599999996</v>
      </c>
      <c r="P162" s="39">
        <f t="shared" si="12"/>
        <v>5527766.4100000011</v>
      </c>
      <c r="Q162" s="39">
        <f t="shared" si="12"/>
        <v>423542.15000000008</v>
      </c>
      <c r="R162" s="26"/>
    </row>
    <row r="163" spans="1:18" ht="34.5" x14ac:dyDescent="0.35">
      <c r="A163" s="18"/>
      <c r="B163" s="18"/>
      <c r="C163" s="18"/>
      <c r="D163" s="16" t="s">
        <v>322</v>
      </c>
      <c r="E163" s="34">
        <v>18</v>
      </c>
      <c r="F163" s="17"/>
      <c r="G163" s="34">
        <v>0</v>
      </c>
      <c r="H163" s="17"/>
      <c r="I163" s="17"/>
      <c r="J163" s="17"/>
      <c r="K163" s="17"/>
      <c r="L163" s="17"/>
      <c r="M163" s="17"/>
      <c r="N163" s="17"/>
      <c r="O163" s="17"/>
      <c r="P163" s="17"/>
      <c r="Q163" s="17"/>
      <c r="R163" s="19"/>
    </row>
    <row r="164" spans="1:18" ht="23" x14ac:dyDescent="0.35">
      <c r="A164" s="18"/>
      <c r="B164" s="18"/>
      <c r="C164" s="18"/>
      <c r="D164" s="16" t="s">
        <v>61</v>
      </c>
      <c r="E164" s="34">
        <v>7187</v>
      </c>
      <c r="F164" s="17"/>
      <c r="G164" s="35">
        <v>0</v>
      </c>
      <c r="H164" s="17"/>
      <c r="I164" s="17"/>
      <c r="J164" s="17"/>
      <c r="K164" s="17"/>
      <c r="L164" s="17"/>
      <c r="M164" s="17"/>
      <c r="N164" s="17"/>
      <c r="O164" s="17"/>
      <c r="P164" s="17"/>
      <c r="Q164" s="17"/>
      <c r="R164" s="19"/>
    </row>
    <row r="165" spans="1:18" ht="57.5" x14ac:dyDescent="0.35">
      <c r="A165" s="14" t="s">
        <v>318</v>
      </c>
      <c r="B165" s="15" t="s">
        <v>298</v>
      </c>
      <c r="C165" s="16"/>
      <c r="D165" s="24" t="s">
        <v>320</v>
      </c>
      <c r="E165" s="35">
        <v>34877.22</v>
      </c>
      <c r="F165" s="17"/>
      <c r="G165" s="35">
        <v>0</v>
      </c>
      <c r="H165" s="17"/>
      <c r="I165" s="17"/>
      <c r="J165" s="17"/>
      <c r="K165" s="17"/>
      <c r="L165" s="39">
        <f>L200</f>
        <v>13879972.109999999</v>
      </c>
      <c r="M165" s="39">
        <f t="shared" ref="M165:Q165" si="13">M200</f>
        <v>11797976.289999999</v>
      </c>
      <c r="N165" s="39">
        <f t="shared" si="13"/>
        <v>2081995.82</v>
      </c>
      <c r="O165" s="39">
        <f t="shared" si="13"/>
        <v>7035908.5999999996</v>
      </c>
      <c r="P165" s="39">
        <f t="shared" si="13"/>
        <v>5980522.2999999998</v>
      </c>
      <c r="Q165" s="39">
        <f t="shared" si="13"/>
        <v>1055386.3</v>
      </c>
      <c r="R165" s="26"/>
    </row>
    <row r="166" spans="1:18" ht="126.5" x14ac:dyDescent="0.35">
      <c r="A166" s="14" t="s">
        <v>317</v>
      </c>
      <c r="B166" s="15" t="s">
        <v>299</v>
      </c>
      <c r="C166" s="16"/>
      <c r="D166" s="24" t="s">
        <v>221</v>
      </c>
      <c r="E166" s="34">
        <v>2252</v>
      </c>
      <c r="F166" s="17"/>
      <c r="G166" s="34">
        <v>1778</v>
      </c>
      <c r="H166" s="17"/>
      <c r="I166" s="17"/>
      <c r="J166" s="17"/>
      <c r="K166" s="17"/>
      <c r="L166" s="39">
        <v>5021479.1899999995</v>
      </c>
      <c r="M166" s="39">
        <v>3268785.01</v>
      </c>
      <c r="N166" s="39">
        <v>1752694.18</v>
      </c>
      <c r="O166" s="16"/>
      <c r="P166" s="16"/>
      <c r="Q166" s="16"/>
      <c r="R166" s="26"/>
    </row>
    <row r="167" spans="1:18" x14ac:dyDescent="0.35">
      <c r="A167" s="18"/>
      <c r="B167" s="18"/>
      <c r="C167" s="18"/>
      <c r="D167" s="16" t="s">
        <v>319</v>
      </c>
      <c r="E167" s="34">
        <v>5</v>
      </c>
      <c r="F167" s="17"/>
      <c r="G167" s="34">
        <v>3</v>
      </c>
      <c r="H167" s="17"/>
      <c r="I167" s="17"/>
      <c r="J167" s="17"/>
      <c r="K167" s="17"/>
      <c r="L167" s="17"/>
      <c r="M167" s="17"/>
      <c r="N167" s="17"/>
      <c r="O167" s="17"/>
      <c r="P167" s="17"/>
      <c r="Q167" s="17"/>
      <c r="R167" s="19"/>
    </row>
    <row r="168" spans="1:18" ht="23" x14ac:dyDescent="0.35">
      <c r="A168" s="18"/>
      <c r="B168" s="18"/>
      <c r="C168" s="18"/>
      <c r="D168" s="16" t="s">
        <v>52</v>
      </c>
      <c r="E168" s="34">
        <v>1000</v>
      </c>
      <c r="F168" s="17"/>
      <c r="G168" s="34">
        <v>0</v>
      </c>
      <c r="H168" s="17"/>
      <c r="I168" s="17"/>
      <c r="J168" s="17"/>
      <c r="K168" s="17"/>
      <c r="L168" s="17"/>
      <c r="M168" s="17"/>
      <c r="N168" s="17"/>
      <c r="O168" s="17"/>
      <c r="P168" s="17"/>
      <c r="Q168" s="17"/>
      <c r="R168" s="19"/>
    </row>
    <row r="169" spans="1:18" ht="69" x14ac:dyDescent="0.35">
      <c r="A169" s="14" t="s">
        <v>316</v>
      </c>
      <c r="B169" s="15" t="s">
        <v>300</v>
      </c>
      <c r="C169" s="16"/>
      <c r="D169" s="24" t="s">
        <v>227</v>
      </c>
      <c r="E169" s="34">
        <v>2</v>
      </c>
      <c r="F169" s="17"/>
      <c r="G169" s="34">
        <v>1</v>
      </c>
      <c r="H169" s="17"/>
      <c r="I169" s="17"/>
      <c r="J169" s="17"/>
      <c r="K169" s="17"/>
      <c r="L169" s="39">
        <f>L202+L203</f>
        <v>2304458.83</v>
      </c>
      <c r="M169" s="39">
        <f t="shared" ref="M169:Q169" si="14">M202+M203</f>
        <v>2009085.75</v>
      </c>
      <c r="N169" s="39">
        <f t="shared" si="14"/>
        <v>295373.08</v>
      </c>
      <c r="O169" s="39">
        <f t="shared" si="14"/>
        <v>1814438.8499999999</v>
      </c>
      <c r="P169" s="39">
        <f t="shared" si="14"/>
        <v>1580285.39</v>
      </c>
      <c r="Q169" s="39">
        <f t="shared" si="14"/>
        <v>234153.46</v>
      </c>
      <c r="R169" s="26"/>
    </row>
    <row r="170" spans="1:18" ht="23" x14ac:dyDescent="0.35">
      <c r="A170" s="18"/>
      <c r="B170" s="18"/>
      <c r="C170" s="18"/>
      <c r="D170" s="16" t="s">
        <v>228</v>
      </c>
      <c r="E170" s="34">
        <v>3730</v>
      </c>
      <c r="F170" s="17"/>
      <c r="G170" s="34">
        <v>0</v>
      </c>
      <c r="H170" s="17"/>
      <c r="I170" s="17"/>
      <c r="J170" s="17"/>
      <c r="K170" s="17"/>
      <c r="L170" s="17"/>
      <c r="M170" s="17"/>
      <c r="N170" s="17"/>
      <c r="O170" s="17"/>
      <c r="P170" s="17"/>
      <c r="Q170" s="17"/>
      <c r="R170" s="19"/>
    </row>
    <row r="171" spans="1:18" ht="23" x14ac:dyDescent="0.35">
      <c r="A171" s="18"/>
      <c r="B171" s="18"/>
      <c r="C171" s="18"/>
      <c r="D171" s="16" t="s">
        <v>229</v>
      </c>
      <c r="E171" s="34">
        <v>206</v>
      </c>
      <c r="F171" s="17"/>
      <c r="G171" s="34">
        <v>76</v>
      </c>
      <c r="H171" s="17"/>
      <c r="I171" s="17"/>
      <c r="J171" s="17"/>
      <c r="K171" s="17"/>
      <c r="L171" s="17"/>
      <c r="M171" s="17"/>
      <c r="N171" s="17"/>
      <c r="O171" s="17"/>
      <c r="P171" s="17"/>
      <c r="Q171" s="17"/>
      <c r="R171" s="19"/>
    </row>
    <row r="172" spans="1:18" ht="115" x14ac:dyDescent="0.35">
      <c r="A172" s="14" t="s">
        <v>140</v>
      </c>
      <c r="B172" s="15" t="s">
        <v>302</v>
      </c>
      <c r="C172" s="16"/>
      <c r="D172" s="24" t="s">
        <v>315</v>
      </c>
      <c r="E172" s="34">
        <v>8100</v>
      </c>
      <c r="F172" s="17"/>
      <c r="G172" s="34">
        <v>0</v>
      </c>
      <c r="H172" s="17"/>
      <c r="I172" s="17"/>
      <c r="J172" s="17"/>
      <c r="K172" s="17"/>
      <c r="L172" s="34">
        <v>106580</v>
      </c>
      <c r="M172" s="34" t="s">
        <v>414</v>
      </c>
      <c r="N172" s="34" t="s">
        <v>414</v>
      </c>
      <c r="O172" s="16"/>
      <c r="P172" s="16"/>
      <c r="Q172" s="16"/>
      <c r="R172" s="26"/>
    </row>
    <row r="173" spans="1:18" ht="80.5" x14ac:dyDescent="0.35">
      <c r="A173" s="14" t="s">
        <v>201</v>
      </c>
      <c r="B173" s="15" t="s">
        <v>301</v>
      </c>
      <c r="C173" s="16"/>
      <c r="D173" s="24" t="s">
        <v>314</v>
      </c>
      <c r="E173" s="34">
        <v>434000</v>
      </c>
      <c r="F173" s="17"/>
      <c r="G173" s="34">
        <v>0</v>
      </c>
      <c r="H173" s="17"/>
      <c r="I173" s="17"/>
      <c r="J173" s="17"/>
      <c r="K173" s="17"/>
      <c r="L173" s="34">
        <v>782</v>
      </c>
      <c r="M173" s="34" t="s">
        <v>414</v>
      </c>
      <c r="N173" s="34" t="s">
        <v>414</v>
      </c>
      <c r="O173" s="16"/>
      <c r="P173" s="16"/>
      <c r="Q173" s="16"/>
      <c r="R173" s="26"/>
    </row>
    <row r="174" spans="1:18" ht="80.5" x14ac:dyDescent="0.35">
      <c r="A174" s="14" t="s">
        <v>308</v>
      </c>
      <c r="B174" s="15" t="s">
        <v>303</v>
      </c>
      <c r="C174" s="16"/>
      <c r="D174" s="24" t="s">
        <v>314</v>
      </c>
      <c r="E174" s="34">
        <v>885000</v>
      </c>
      <c r="F174" s="17"/>
      <c r="G174" s="34">
        <v>0</v>
      </c>
      <c r="H174" s="17"/>
      <c r="I174" s="17"/>
      <c r="J174" s="17"/>
      <c r="K174" s="17"/>
      <c r="L174" s="34">
        <v>1593</v>
      </c>
      <c r="M174" s="34" t="s">
        <v>414</v>
      </c>
      <c r="N174" s="34" t="s">
        <v>414</v>
      </c>
      <c r="O174" s="16"/>
      <c r="P174" s="16"/>
      <c r="Q174" s="16"/>
      <c r="R174" s="26"/>
    </row>
    <row r="175" spans="1:18" ht="46" x14ac:dyDescent="0.35">
      <c r="A175" s="14" t="s">
        <v>306</v>
      </c>
      <c r="B175" s="15" t="s">
        <v>305</v>
      </c>
      <c r="C175" s="16"/>
      <c r="D175" s="24" t="s">
        <v>220</v>
      </c>
      <c r="E175" s="34">
        <v>1</v>
      </c>
      <c r="F175" s="17"/>
      <c r="G175" s="34">
        <v>0</v>
      </c>
      <c r="H175" s="17"/>
      <c r="I175" s="17"/>
      <c r="J175" s="17"/>
      <c r="K175" s="17"/>
      <c r="L175" s="34" t="s">
        <v>414</v>
      </c>
      <c r="M175" s="34" t="s">
        <v>414</v>
      </c>
      <c r="N175" s="34" t="s">
        <v>414</v>
      </c>
      <c r="O175" s="16"/>
      <c r="P175" s="16"/>
      <c r="Q175" s="16"/>
      <c r="R175" s="26"/>
    </row>
    <row r="176" spans="1:18" ht="23" x14ac:dyDescent="0.35">
      <c r="A176" s="14" t="s">
        <v>307</v>
      </c>
      <c r="B176" s="15" t="s">
        <v>304</v>
      </c>
      <c r="C176" s="16"/>
      <c r="D176" s="24" t="s">
        <v>313</v>
      </c>
      <c r="E176" s="35">
        <v>26.5</v>
      </c>
      <c r="F176" s="17"/>
      <c r="G176" s="35">
        <v>10.9</v>
      </c>
      <c r="H176" s="17"/>
      <c r="I176" s="17"/>
      <c r="J176" s="17"/>
      <c r="K176" s="17"/>
      <c r="L176" s="34" t="s">
        <v>414</v>
      </c>
      <c r="M176" s="34" t="s">
        <v>414</v>
      </c>
      <c r="N176" s="34" t="s">
        <v>414</v>
      </c>
      <c r="O176" s="16"/>
      <c r="P176" s="16"/>
      <c r="Q176" s="16"/>
      <c r="R176" s="26"/>
    </row>
    <row r="177" spans="1:18" ht="264.5" x14ac:dyDescent="0.35">
      <c r="A177" s="14" t="s">
        <v>310</v>
      </c>
      <c r="B177" s="15" t="s">
        <v>309</v>
      </c>
      <c r="C177" s="16"/>
      <c r="D177" s="24" t="s">
        <v>311</v>
      </c>
      <c r="E177" s="34">
        <v>800</v>
      </c>
      <c r="F177" s="17"/>
      <c r="G177" s="34">
        <v>0</v>
      </c>
      <c r="H177" s="17"/>
      <c r="I177" s="17"/>
      <c r="J177" s="17"/>
      <c r="K177" s="17"/>
      <c r="L177" s="34" t="s">
        <v>414</v>
      </c>
      <c r="M177" s="34" t="s">
        <v>414</v>
      </c>
      <c r="N177" s="34" t="s">
        <v>414</v>
      </c>
      <c r="O177" s="16"/>
      <c r="P177" s="16"/>
      <c r="Q177" s="16"/>
      <c r="R177" s="26"/>
    </row>
    <row r="178" spans="1:18" ht="23" x14ac:dyDescent="0.35">
      <c r="A178" s="18"/>
      <c r="B178" s="18"/>
      <c r="C178" s="18"/>
      <c r="D178" s="16" t="s">
        <v>312</v>
      </c>
      <c r="E178" s="34">
        <v>20</v>
      </c>
      <c r="F178" s="17"/>
      <c r="G178" s="34">
        <v>0</v>
      </c>
      <c r="H178" s="17"/>
      <c r="I178" s="17"/>
      <c r="J178" s="17"/>
      <c r="K178" s="17"/>
      <c r="L178" s="17"/>
      <c r="M178" s="17"/>
      <c r="N178" s="17"/>
      <c r="O178" s="17"/>
      <c r="P178" s="17"/>
      <c r="Q178" s="17"/>
      <c r="R178" s="19"/>
    </row>
    <row r="179" spans="1:18" ht="34.5" x14ac:dyDescent="0.35">
      <c r="A179" s="43" t="s">
        <v>235</v>
      </c>
      <c r="B179" s="46" t="s">
        <v>261</v>
      </c>
      <c r="C179" s="17"/>
      <c r="D179" s="17"/>
      <c r="E179" s="17"/>
      <c r="F179" s="17"/>
      <c r="G179" s="17"/>
      <c r="H179" s="30">
        <v>2019</v>
      </c>
      <c r="I179" s="30">
        <v>2022</v>
      </c>
      <c r="J179" s="22" t="s">
        <v>400</v>
      </c>
      <c r="K179" s="22" t="s">
        <v>440</v>
      </c>
      <c r="L179" s="35">
        <v>4550907.58</v>
      </c>
      <c r="M179" s="35">
        <v>4209589.51</v>
      </c>
      <c r="N179" s="35">
        <v>341318.07</v>
      </c>
      <c r="O179" s="35">
        <v>4012917.56</v>
      </c>
      <c r="P179" s="35">
        <v>3787050.13</v>
      </c>
      <c r="Q179" s="35">
        <v>225867.43</v>
      </c>
      <c r="R179" s="23" t="s">
        <v>523</v>
      </c>
    </row>
    <row r="180" spans="1:18" ht="34.5" x14ac:dyDescent="0.35">
      <c r="A180" s="43" t="s">
        <v>236</v>
      </c>
      <c r="B180" s="46" t="s">
        <v>262</v>
      </c>
      <c r="C180" s="17"/>
      <c r="D180" s="17"/>
      <c r="E180" s="17"/>
      <c r="F180" s="17"/>
      <c r="G180" s="17"/>
      <c r="H180" s="30">
        <v>2018</v>
      </c>
      <c r="I180" s="30">
        <v>2020</v>
      </c>
      <c r="J180" s="23" t="s">
        <v>529</v>
      </c>
      <c r="K180" s="22" t="s">
        <v>441</v>
      </c>
      <c r="L180" s="35">
        <v>7956580.7100000009</v>
      </c>
      <c r="M180" s="35">
        <v>4456743.78</v>
      </c>
      <c r="N180" s="35">
        <v>3499836.93</v>
      </c>
      <c r="O180" s="35">
        <v>7725710.3900000006</v>
      </c>
      <c r="P180" s="35">
        <v>4382619.83</v>
      </c>
      <c r="Q180" s="35">
        <v>3343090.56</v>
      </c>
      <c r="R180" s="23" t="s">
        <v>527</v>
      </c>
    </row>
    <row r="181" spans="1:18" ht="34.5" x14ac:dyDescent="0.35">
      <c r="A181" s="43" t="s">
        <v>237</v>
      </c>
      <c r="B181" s="46" t="s">
        <v>263</v>
      </c>
      <c r="C181" s="17"/>
      <c r="D181" s="17"/>
      <c r="E181" s="17"/>
      <c r="F181" s="17"/>
      <c r="G181" s="17"/>
      <c r="H181" s="30">
        <v>2018</v>
      </c>
      <c r="I181" s="30">
        <v>2020</v>
      </c>
      <c r="J181" s="23" t="s">
        <v>529</v>
      </c>
      <c r="K181" s="22" t="s">
        <v>458</v>
      </c>
      <c r="L181" s="35">
        <v>355987.18</v>
      </c>
      <c r="M181" s="35">
        <v>329288.13</v>
      </c>
      <c r="N181" s="35">
        <v>26699.05</v>
      </c>
      <c r="O181" s="35">
        <v>355987.17</v>
      </c>
      <c r="P181" s="35">
        <v>329288.12</v>
      </c>
      <c r="Q181" s="35">
        <v>26699.05</v>
      </c>
      <c r="R181" s="23" t="s">
        <v>528</v>
      </c>
    </row>
    <row r="182" spans="1:18" ht="34.5" x14ac:dyDescent="0.35">
      <c r="A182" s="43" t="s">
        <v>238</v>
      </c>
      <c r="B182" s="46" t="s">
        <v>264</v>
      </c>
      <c r="C182" s="17"/>
      <c r="D182" s="17"/>
      <c r="E182" s="17"/>
      <c r="F182" s="17"/>
      <c r="G182" s="17"/>
      <c r="H182" s="30">
        <v>2018</v>
      </c>
      <c r="I182" s="30">
        <v>2020</v>
      </c>
      <c r="J182" s="23" t="s">
        <v>200</v>
      </c>
      <c r="K182" s="22" t="s">
        <v>454</v>
      </c>
      <c r="L182" s="35">
        <v>344483.68</v>
      </c>
      <c r="M182" s="35">
        <v>318647.40000000002</v>
      </c>
      <c r="N182" s="35">
        <v>25836.28</v>
      </c>
      <c r="O182" s="35">
        <v>344483.67000000004</v>
      </c>
      <c r="P182" s="35">
        <v>318647.39</v>
      </c>
      <c r="Q182" s="35">
        <v>25836.28</v>
      </c>
      <c r="R182" s="23" t="s">
        <v>200</v>
      </c>
    </row>
    <row r="183" spans="1:18" ht="34.5" x14ac:dyDescent="0.35">
      <c r="A183" s="43" t="s">
        <v>239</v>
      </c>
      <c r="B183" s="46" t="s">
        <v>259</v>
      </c>
      <c r="C183" s="17"/>
      <c r="D183" s="17"/>
      <c r="E183" s="17"/>
      <c r="F183" s="17"/>
      <c r="G183" s="17"/>
      <c r="H183" s="30">
        <v>2018</v>
      </c>
      <c r="I183" s="30">
        <v>2020</v>
      </c>
      <c r="J183" s="23" t="s">
        <v>200</v>
      </c>
      <c r="K183" s="22" t="s">
        <v>443</v>
      </c>
      <c r="L183" s="35">
        <v>355987.18</v>
      </c>
      <c r="M183" s="35">
        <v>329288.13</v>
      </c>
      <c r="N183" s="35">
        <v>26699.05</v>
      </c>
      <c r="O183" s="35">
        <v>355809.95</v>
      </c>
      <c r="P183" s="35">
        <v>329124.19</v>
      </c>
      <c r="Q183" s="35">
        <v>26685.759999999998</v>
      </c>
      <c r="R183" s="23" t="s">
        <v>200</v>
      </c>
    </row>
    <row r="184" spans="1:18" ht="34.5" x14ac:dyDescent="0.35">
      <c r="A184" s="43" t="s">
        <v>240</v>
      </c>
      <c r="B184" s="46" t="s">
        <v>260</v>
      </c>
      <c r="C184" s="17"/>
      <c r="D184" s="17"/>
      <c r="E184" s="17"/>
      <c r="F184" s="17"/>
      <c r="G184" s="17"/>
      <c r="H184" s="30">
        <v>2018</v>
      </c>
      <c r="I184" s="30">
        <v>2020</v>
      </c>
      <c r="J184" s="23" t="s">
        <v>200</v>
      </c>
      <c r="K184" s="22" t="s">
        <v>444</v>
      </c>
      <c r="L184" s="35">
        <v>355986.99</v>
      </c>
      <c r="M184" s="35">
        <v>329287.96000000002</v>
      </c>
      <c r="N184" s="35">
        <v>26699.03</v>
      </c>
      <c r="O184" s="35">
        <v>355837.56</v>
      </c>
      <c r="P184" s="35">
        <v>329149.73</v>
      </c>
      <c r="Q184" s="35">
        <v>26687.83</v>
      </c>
      <c r="R184" s="23" t="s">
        <v>283</v>
      </c>
    </row>
    <row r="185" spans="1:18" ht="34.5" x14ac:dyDescent="0.35">
      <c r="A185" s="43" t="s">
        <v>241</v>
      </c>
      <c r="B185" s="46" t="s">
        <v>265</v>
      </c>
      <c r="C185" s="17"/>
      <c r="D185" s="17"/>
      <c r="E185" s="17"/>
      <c r="F185" s="17"/>
      <c r="G185" s="17"/>
      <c r="H185" s="30">
        <v>2018</v>
      </c>
      <c r="I185" s="30">
        <v>2020</v>
      </c>
      <c r="J185" s="22" t="s">
        <v>293</v>
      </c>
      <c r="K185" s="22" t="s">
        <v>445</v>
      </c>
      <c r="L185" s="35">
        <v>355987.18</v>
      </c>
      <c r="M185" s="35">
        <v>329288.13</v>
      </c>
      <c r="N185" s="35">
        <v>26699.05</v>
      </c>
      <c r="O185" s="35">
        <v>340579.43</v>
      </c>
      <c r="P185" s="35">
        <v>315333.87</v>
      </c>
      <c r="Q185" s="35">
        <v>25245.56</v>
      </c>
      <c r="R185" s="23" t="s">
        <v>284</v>
      </c>
    </row>
    <row r="186" spans="1:18" ht="34.5" x14ac:dyDescent="0.35">
      <c r="A186" s="43" t="s">
        <v>242</v>
      </c>
      <c r="B186" s="46" t="s">
        <v>266</v>
      </c>
      <c r="C186" s="17"/>
      <c r="D186" s="17"/>
      <c r="E186" s="17"/>
      <c r="F186" s="17"/>
      <c r="G186" s="17"/>
      <c r="H186" s="30">
        <v>2018</v>
      </c>
      <c r="I186" s="30">
        <v>2020</v>
      </c>
      <c r="J186" s="22" t="s">
        <v>293</v>
      </c>
      <c r="K186" s="22" t="s">
        <v>448</v>
      </c>
      <c r="L186" s="35">
        <v>355987.18</v>
      </c>
      <c r="M186" s="35">
        <v>329288.13</v>
      </c>
      <c r="N186" s="35">
        <v>26699.05</v>
      </c>
      <c r="O186" s="35">
        <v>353301.45</v>
      </c>
      <c r="P186" s="35">
        <v>328154.49</v>
      </c>
      <c r="Q186" s="35">
        <v>25146.959999999999</v>
      </c>
      <c r="R186" s="23" t="s">
        <v>285</v>
      </c>
    </row>
    <row r="187" spans="1:18" ht="34.5" x14ac:dyDescent="0.35">
      <c r="A187" s="43" t="s">
        <v>243</v>
      </c>
      <c r="B187" s="46" t="s">
        <v>267</v>
      </c>
      <c r="C187" s="17"/>
      <c r="D187" s="17"/>
      <c r="E187" s="17"/>
      <c r="F187" s="17"/>
      <c r="G187" s="17"/>
      <c r="H187" s="30">
        <v>2018</v>
      </c>
      <c r="I187" s="30">
        <v>2020</v>
      </c>
      <c r="J187" s="22" t="s">
        <v>293</v>
      </c>
      <c r="K187" s="22" t="s">
        <v>446</v>
      </c>
      <c r="L187" s="35">
        <v>355987.18</v>
      </c>
      <c r="M187" s="35">
        <v>329288.13</v>
      </c>
      <c r="N187" s="35">
        <v>26699.05</v>
      </c>
      <c r="O187" s="35">
        <v>319931.59999999998</v>
      </c>
      <c r="P187" s="35">
        <v>297778.69999999995</v>
      </c>
      <c r="Q187" s="35">
        <v>22152.9</v>
      </c>
      <c r="R187" s="23" t="s">
        <v>285</v>
      </c>
    </row>
    <row r="188" spans="1:18" ht="34.5" x14ac:dyDescent="0.35">
      <c r="A188" s="43" t="s">
        <v>244</v>
      </c>
      <c r="B188" s="46" t="s">
        <v>268</v>
      </c>
      <c r="C188" s="17"/>
      <c r="D188" s="17"/>
      <c r="E188" s="17"/>
      <c r="F188" s="17"/>
      <c r="G188" s="17"/>
      <c r="H188" s="30">
        <v>2018</v>
      </c>
      <c r="I188" s="30">
        <v>2021</v>
      </c>
      <c r="J188" s="22" t="s">
        <v>402</v>
      </c>
      <c r="K188" s="22" t="s">
        <v>449</v>
      </c>
      <c r="L188" s="35">
        <v>355987.18</v>
      </c>
      <c r="M188" s="35">
        <v>329288.13</v>
      </c>
      <c r="N188" s="35">
        <v>26699.05</v>
      </c>
      <c r="O188" s="35">
        <v>272269.11</v>
      </c>
      <c r="P188" s="35">
        <v>251848.91</v>
      </c>
      <c r="Q188" s="35">
        <v>20420.2</v>
      </c>
      <c r="R188" s="23" t="s">
        <v>286</v>
      </c>
    </row>
    <row r="189" spans="1:18" ht="34.5" x14ac:dyDescent="0.35">
      <c r="A189" s="43" t="s">
        <v>245</v>
      </c>
      <c r="B189" s="46" t="s">
        <v>269</v>
      </c>
      <c r="C189" s="17"/>
      <c r="D189" s="17"/>
      <c r="E189" s="17"/>
      <c r="F189" s="17"/>
      <c r="G189" s="17"/>
      <c r="H189" s="30">
        <v>2018</v>
      </c>
      <c r="I189" s="30">
        <v>2020</v>
      </c>
      <c r="J189" s="22" t="s">
        <v>293</v>
      </c>
      <c r="K189" s="22" t="s">
        <v>450</v>
      </c>
      <c r="L189" s="35">
        <v>355987.18</v>
      </c>
      <c r="M189" s="35">
        <v>329288.13</v>
      </c>
      <c r="N189" s="35">
        <v>26699.05</v>
      </c>
      <c r="O189" s="35">
        <v>330809.07</v>
      </c>
      <c r="P189" s="35">
        <v>305998.38</v>
      </c>
      <c r="Q189" s="35">
        <v>24810.69</v>
      </c>
      <c r="R189" s="23" t="s">
        <v>287</v>
      </c>
    </row>
    <row r="190" spans="1:18" ht="34.5" x14ac:dyDescent="0.35">
      <c r="A190" s="43" t="s">
        <v>246</v>
      </c>
      <c r="B190" s="46" t="s">
        <v>270</v>
      </c>
      <c r="C190" s="17"/>
      <c r="D190" s="17"/>
      <c r="E190" s="17"/>
      <c r="F190" s="17"/>
      <c r="G190" s="17"/>
      <c r="H190" s="30">
        <v>2018</v>
      </c>
      <c r="I190" s="30">
        <v>2020</v>
      </c>
      <c r="J190" s="22" t="s">
        <v>293</v>
      </c>
      <c r="K190" s="22" t="s">
        <v>451</v>
      </c>
      <c r="L190" s="35">
        <v>355987.18</v>
      </c>
      <c r="M190" s="35">
        <v>329288.13</v>
      </c>
      <c r="N190" s="35">
        <v>26699.05</v>
      </c>
      <c r="O190" s="35">
        <v>340140.83</v>
      </c>
      <c r="P190" s="35">
        <v>321364.95</v>
      </c>
      <c r="Q190" s="35">
        <v>18775.88</v>
      </c>
      <c r="R190" s="23" t="s">
        <v>288</v>
      </c>
    </row>
    <row r="191" spans="1:18" ht="34.5" x14ac:dyDescent="0.35">
      <c r="A191" s="43" t="s">
        <v>247</v>
      </c>
      <c r="B191" s="46" t="s">
        <v>271</v>
      </c>
      <c r="C191" s="17"/>
      <c r="D191" s="17"/>
      <c r="E191" s="17"/>
      <c r="F191" s="17"/>
      <c r="G191" s="17"/>
      <c r="H191" s="30">
        <v>2017</v>
      </c>
      <c r="I191" s="30">
        <v>2020</v>
      </c>
      <c r="J191" s="23" t="s">
        <v>200</v>
      </c>
      <c r="K191" s="22" t="s">
        <v>442</v>
      </c>
      <c r="L191" s="35">
        <v>355987.18</v>
      </c>
      <c r="M191" s="35">
        <v>329288.14</v>
      </c>
      <c r="N191" s="35">
        <v>26699.040000000001</v>
      </c>
      <c r="O191" s="35">
        <v>355756.68999999994</v>
      </c>
      <c r="P191" s="35">
        <v>329057.64999999997</v>
      </c>
      <c r="Q191" s="35">
        <v>26699.040000000001</v>
      </c>
      <c r="R191" s="23" t="s">
        <v>200</v>
      </c>
    </row>
    <row r="192" spans="1:18" ht="34.5" x14ac:dyDescent="0.35">
      <c r="A192" s="43" t="s">
        <v>248</v>
      </c>
      <c r="B192" s="46" t="s">
        <v>272</v>
      </c>
      <c r="C192" s="17"/>
      <c r="D192" s="17"/>
      <c r="E192" s="17"/>
      <c r="F192" s="17"/>
      <c r="G192" s="17"/>
      <c r="H192" s="30">
        <v>2018</v>
      </c>
      <c r="I192" s="30">
        <v>2020</v>
      </c>
      <c r="J192" s="22" t="s">
        <v>293</v>
      </c>
      <c r="K192" s="22" t="s">
        <v>452</v>
      </c>
      <c r="L192" s="35">
        <v>355986.99</v>
      </c>
      <c r="M192" s="35">
        <v>329287.96000000002</v>
      </c>
      <c r="N192" s="35">
        <v>26699.03</v>
      </c>
      <c r="O192" s="35">
        <v>353868.58999999997</v>
      </c>
      <c r="P192" s="35">
        <v>329134.07999999996</v>
      </c>
      <c r="Q192" s="35">
        <v>24734.51</v>
      </c>
      <c r="R192" s="23" t="s">
        <v>289</v>
      </c>
    </row>
    <row r="193" spans="1:18" ht="34.5" x14ac:dyDescent="0.35">
      <c r="A193" s="43" t="s">
        <v>249</v>
      </c>
      <c r="B193" s="46" t="s">
        <v>273</v>
      </c>
      <c r="C193" s="17"/>
      <c r="D193" s="17"/>
      <c r="E193" s="17"/>
      <c r="F193" s="17"/>
      <c r="G193" s="17"/>
      <c r="H193" s="30">
        <v>2018</v>
      </c>
      <c r="I193" s="30">
        <v>2020</v>
      </c>
      <c r="J193" s="22" t="s">
        <v>293</v>
      </c>
      <c r="K193" s="22" t="s">
        <v>447</v>
      </c>
      <c r="L193" s="35">
        <v>355986.99</v>
      </c>
      <c r="M193" s="35">
        <v>329287.96000000002</v>
      </c>
      <c r="N193" s="35">
        <v>26699.03</v>
      </c>
      <c r="O193" s="35">
        <v>340910.69</v>
      </c>
      <c r="P193" s="35">
        <v>315342.38</v>
      </c>
      <c r="Q193" s="35">
        <v>25568.31</v>
      </c>
      <c r="R193" s="23" t="s">
        <v>290</v>
      </c>
    </row>
    <row r="194" spans="1:18" ht="34.5" x14ac:dyDescent="0.35">
      <c r="A194" s="43" t="s">
        <v>250</v>
      </c>
      <c r="B194" s="46" t="s">
        <v>274</v>
      </c>
      <c r="C194" s="17"/>
      <c r="D194" s="17"/>
      <c r="E194" s="17"/>
      <c r="F194" s="17"/>
      <c r="G194" s="17"/>
      <c r="H194" s="30">
        <v>2018</v>
      </c>
      <c r="I194" s="30">
        <v>2020</v>
      </c>
      <c r="J194" s="22" t="s">
        <v>293</v>
      </c>
      <c r="K194" s="22" t="s">
        <v>453</v>
      </c>
      <c r="L194" s="35">
        <v>355987.18</v>
      </c>
      <c r="M194" s="35">
        <v>329288.13</v>
      </c>
      <c r="N194" s="35">
        <v>26699.05</v>
      </c>
      <c r="O194" s="35">
        <v>236528.22</v>
      </c>
      <c r="P194" s="35">
        <v>221736.44</v>
      </c>
      <c r="Q194" s="35">
        <v>14791.78</v>
      </c>
      <c r="R194" s="23" t="s">
        <v>291</v>
      </c>
    </row>
    <row r="195" spans="1:18" ht="34.5" x14ac:dyDescent="0.35">
      <c r="A195" s="43" t="s">
        <v>251</v>
      </c>
      <c r="B195" s="46" t="s">
        <v>275</v>
      </c>
      <c r="C195" s="17"/>
      <c r="D195" s="17"/>
      <c r="E195" s="17"/>
      <c r="F195" s="17"/>
      <c r="G195" s="17"/>
      <c r="H195" s="30">
        <v>2018</v>
      </c>
      <c r="I195" s="30">
        <v>2020</v>
      </c>
      <c r="J195" s="22" t="s">
        <v>293</v>
      </c>
      <c r="K195" s="22" t="s">
        <v>455</v>
      </c>
      <c r="L195" s="35">
        <v>355987.18</v>
      </c>
      <c r="M195" s="35">
        <v>329288.13</v>
      </c>
      <c r="N195" s="35">
        <v>26699.05</v>
      </c>
      <c r="O195" s="35">
        <v>330031.95</v>
      </c>
      <c r="P195" s="35">
        <v>306821.69</v>
      </c>
      <c r="Q195" s="35">
        <v>23210.26</v>
      </c>
      <c r="R195" s="23" t="s">
        <v>292</v>
      </c>
    </row>
    <row r="196" spans="1:18" ht="34.5" x14ac:dyDescent="0.35">
      <c r="A196" s="43" t="s">
        <v>252</v>
      </c>
      <c r="B196" s="46" t="s">
        <v>276</v>
      </c>
      <c r="C196" s="17"/>
      <c r="D196" s="17"/>
      <c r="E196" s="17"/>
      <c r="F196" s="17"/>
      <c r="G196" s="17"/>
      <c r="H196" s="30">
        <v>2018</v>
      </c>
      <c r="I196" s="30">
        <v>2020</v>
      </c>
      <c r="J196" s="22" t="s">
        <v>293</v>
      </c>
      <c r="K196" s="22" t="s">
        <v>456</v>
      </c>
      <c r="L196" s="35">
        <v>355987.18</v>
      </c>
      <c r="M196" s="35">
        <v>329288.13</v>
      </c>
      <c r="N196" s="35">
        <v>26699.05</v>
      </c>
      <c r="O196" s="35">
        <v>330792.89</v>
      </c>
      <c r="P196" s="35">
        <v>305983.42000000004</v>
      </c>
      <c r="Q196" s="35">
        <v>24809.47</v>
      </c>
      <c r="R196" s="23" t="s">
        <v>293</v>
      </c>
    </row>
    <row r="197" spans="1:18" ht="34.5" x14ac:dyDescent="0.35">
      <c r="A197" s="43" t="s">
        <v>253</v>
      </c>
      <c r="B197" s="46" t="s">
        <v>277</v>
      </c>
      <c r="C197" s="17"/>
      <c r="D197" s="17"/>
      <c r="E197" s="17"/>
      <c r="F197" s="17"/>
      <c r="G197" s="17"/>
      <c r="H197" s="30">
        <v>2018</v>
      </c>
      <c r="I197" s="30">
        <v>2020</v>
      </c>
      <c r="J197" s="23" t="s">
        <v>200</v>
      </c>
      <c r="K197" s="22" t="s">
        <v>457</v>
      </c>
      <c r="L197" s="35">
        <v>332930.32999999996</v>
      </c>
      <c r="M197" s="35">
        <v>307960.55</v>
      </c>
      <c r="N197" s="35">
        <v>24969.78</v>
      </c>
      <c r="O197" s="35">
        <v>346929.73</v>
      </c>
      <c r="P197" s="35">
        <v>320909.99</v>
      </c>
      <c r="Q197" s="35">
        <v>26019.74</v>
      </c>
      <c r="R197" s="23" t="s">
        <v>200</v>
      </c>
    </row>
    <row r="198" spans="1:18" ht="34.5" x14ac:dyDescent="0.35">
      <c r="A198" s="43" t="s">
        <v>254</v>
      </c>
      <c r="B198" s="46" t="s">
        <v>278</v>
      </c>
      <c r="C198" s="17"/>
      <c r="D198" s="17"/>
      <c r="E198" s="17"/>
      <c r="F198" s="17"/>
      <c r="G198" s="17"/>
      <c r="H198" s="30">
        <v>2018</v>
      </c>
      <c r="I198" s="30">
        <v>2021</v>
      </c>
      <c r="J198" s="22" t="s">
        <v>400</v>
      </c>
      <c r="K198" s="22" t="s">
        <v>459</v>
      </c>
      <c r="L198" s="35">
        <v>355986.99</v>
      </c>
      <c r="M198" s="35">
        <v>329287.96000000002</v>
      </c>
      <c r="N198" s="35">
        <v>26699.03</v>
      </c>
      <c r="O198" s="35">
        <v>287339.95999999996</v>
      </c>
      <c r="P198" s="35">
        <v>272092.02999999997</v>
      </c>
      <c r="Q198" s="35">
        <v>15247.93</v>
      </c>
      <c r="R198" s="23" t="s">
        <v>134</v>
      </c>
    </row>
    <row r="199" spans="1:18" ht="23" x14ac:dyDescent="0.35">
      <c r="A199" s="43" t="s">
        <v>255</v>
      </c>
      <c r="B199" s="46" t="s">
        <v>279</v>
      </c>
      <c r="C199" s="17"/>
      <c r="D199" s="17"/>
      <c r="E199" s="17"/>
      <c r="F199" s="17"/>
      <c r="G199" s="17"/>
      <c r="H199" s="30">
        <v>2021</v>
      </c>
      <c r="I199" s="30">
        <v>2023</v>
      </c>
      <c r="J199" s="22" t="s">
        <v>403</v>
      </c>
      <c r="K199" s="22" t="s">
        <v>414</v>
      </c>
      <c r="L199" s="35">
        <v>2352942</v>
      </c>
      <c r="M199" s="35">
        <v>0</v>
      </c>
      <c r="N199" s="35">
        <v>2352942</v>
      </c>
      <c r="O199" s="35">
        <v>0</v>
      </c>
      <c r="P199" s="35">
        <v>0</v>
      </c>
      <c r="Q199" s="35">
        <v>0</v>
      </c>
      <c r="R199" s="56" t="s">
        <v>536</v>
      </c>
    </row>
    <row r="200" spans="1:18" ht="34.5" x14ac:dyDescent="0.35">
      <c r="A200" s="43" t="s">
        <v>256</v>
      </c>
      <c r="B200" s="46" t="s">
        <v>280</v>
      </c>
      <c r="C200" s="17"/>
      <c r="D200" s="17"/>
      <c r="E200" s="17"/>
      <c r="F200" s="17"/>
      <c r="G200" s="17"/>
      <c r="H200" s="30">
        <v>2017</v>
      </c>
      <c r="I200" s="30">
        <v>2023</v>
      </c>
      <c r="J200" s="22" t="s">
        <v>400</v>
      </c>
      <c r="K200" s="22" t="s">
        <v>460</v>
      </c>
      <c r="L200" s="35">
        <v>13879972.109999999</v>
      </c>
      <c r="M200" s="35">
        <v>11797976.289999999</v>
      </c>
      <c r="N200" s="35">
        <v>2081995.82</v>
      </c>
      <c r="O200" s="35">
        <v>7035908.5999999996</v>
      </c>
      <c r="P200" s="35">
        <v>5980522.2999999998</v>
      </c>
      <c r="Q200" s="35">
        <v>1055386.3</v>
      </c>
      <c r="R200" s="23" t="s">
        <v>134</v>
      </c>
    </row>
    <row r="201" spans="1:18" ht="34.5" x14ac:dyDescent="0.35">
      <c r="A201" s="43" t="s">
        <v>257</v>
      </c>
      <c r="B201" s="46" t="s">
        <v>281</v>
      </c>
      <c r="C201" s="17"/>
      <c r="D201" s="17"/>
      <c r="E201" s="17"/>
      <c r="F201" s="17"/>
      <c r="G201" s="17"/>
      <c r="H201" s="30">
        <v>2018</v>
      </c>
      <c r="I201" s="30">
        <v>2021</v>
      </c>
      <c r="J201" s="22" t="s">
        <v>401</v>
      </c>
      <c r="K201" s="22" t="s">
        <v>461</v>
      </c>
      <c r="L201" s="35">
        <v>3290292.6399999997</v>
      </c>
      <c r="M201" s="35">
        <v>1537598.46</v>
      </c>
      <c r="N201" s="35">
        <v>1752694.18</v>
      </c>
      <c r="O201" s="35">
        <v>795240.91999999993</v>
      </c>
      <c r="P201" s="35">
        <v>734328.96</v>
      </c>
      <c r="Q201" s="35">
        <v>60911.96</v>
      </c>
      <c r="R201" s="23" t="s">
        <v>294</v>
      </c>
    </row>
    <row r="202" spans="1:18" ht="34.5" x14ac:dyDescent="0.35">
      <c r="A202" s="43" t="s">
        <v>531</v>
      </c>
      <c r="B202" s="46" t="s">
        <v>532</v>
      </c>
      <c r="C202" s="17"/>
      <c r="D202" s="17"/>
      <c r="E202" s="17"/>
      <c r="F202" s="17"/>
      <c r="G202" s="17"/>
      <c r="H202" s="31">
        <v>2018</v>
      </c>
      <c r="I202" s="31">
        <v>2020</v>
      </c>
      <c r="J202" s="23" t="s">
        <v>200</v>
      </c>
      <c r="K202" s="22" t="s">
        <v>533</v>
      </c>
      <c r="L202" s="35">
        <v>335305</v>
      </c>
      <c r="M202" s="35">
        <v>335305</v>
      </c>
      <c r="N202" s="35">
        <v>0</v>
      </c>
      <c r="O202" s="35">
        <v>334323.96999999997</v>
      </c>
      <c r="P202" s="35">
        <v>334323.96999999997</v>
      </c>
      <c r="Q202" s="35">
        <v>0</v>
      </c>
      <c r="R202" s="23" t="s">
        <v>200</v>
      </c>
    </row>
    <row r="203" spans="1:18" ht="34.5" x14ac:dyDescent="0.35">
      <c r="A203" s="43" t="s">
        <v>258</v>
      </c>
      <c r="B203" s="46" t="s">
        <v>282</v>
      </c>
      <c r="C203" s="17"/>
      <c r="D203" s="17"/>
      <c r="E203" s="17"/>
      <c r="F203" s="17"/>
      <c r="G203" s="17"/>
      <c r="H203" s="30">
        <v>2018</v>
      </c>
      <c r="I203" s="30">
        <v>2021</v>
      </c>
      <c r="J203" s="22" t="s">
        <v>400</v>
      </c>
      <c r="K203" s="22" t="s">
        <v>462</v>
      </c>
      <c r="L203" s="35">
        <v>1969153.83</v>
      </c>
      <c r="M203" s="35">
        <v>1673780.75</v>
      </c>
      <c r="N203" s="35">
        <v>295373.08</v>
      </c>
      <c r="O203" s="35">
        <v>1480114.88</v>
      </c>
      <c r="P203" s="35">
        <v>1245961.42</v>
      </c>
      <c r="Q203" s="35">
        <v>234153.46</v>
      </c>
      <c r="R203" s="23" t="s">
        <v>523</v>
      </c>
    </row>
    <row r="204" spans="1:18" ht="34.5" x14ac:dyDescent="0.35">
      <c r="A204" s="43" t="s">
        <v>308</v>
      </c>
      <c r="B204" s="15" t="s">
        <v>326</v>
      </c>
      <c r="C204" s="32" t="s">
        <v>325</v>
      </c>
      <c r="D204" s="25" t="s">
        <v>348</v>
      </c>
      <c r="E204" s="38">
        <v>250</v>
      </c>
      <c r="F204" s="38">
        <v>240</v>
      </c>
      <c r="G204" s="32">
        <v>135.69999999999999</v>
      </c>
      <c r="H204" s="17"/>
      <c r="I204" s="17"/>
      <c r="J204" s="17"/>
      <c r="K204" s="17"/>
      <c r="L204" s="17"/>
      <c r="M204" s="17"/>
      <c r="N204" s="17"/>
      <c r="O204" s="17"/>
      <c r="P204" s="17"/>
      <c r="Q204" s="17"/>
      <c r="R204" s="21" t="s">
        <v>58</v>
      </c>
    </row>
    <row r="205" spans="1:18" x14ac:dyDescent="0.35">
      <c r="A205" s="18"/>
      <c r="B205" s="18"/>
      <c r="C205" s="32" t="s">
        <v>327</v>
      </c>
      <c r="D205" s="16" t="s">
        <v>338</v>
      </c>
      <c r="E205" s="32">
        <v>3</v>
      </c>
      <c r="F205" s="32">
        <v>0</v>
      </c>
      <c r="G205" s="54">
        <f>G217+G220</f>
        <v>0</v>
      </c>
      <c r="H205" s="17"/>
      <c r="I205" s="17"/>
      <c r="J205" s="17"/>
      <c r="K205" s="17"/>
      <c r="L205" s="17"/>
      <c r="M205" s="17"/>
      <c r="N205" s="17"/>
      <c r="O205" s="17"/>
      <c r="P205" s="17"/>
      <c r="Q205" s="17"/>
      <c r="R205" s="21" t="s">
        <v>57</v>
      </c>
    </row>
    <row r="206" spans="1:18" ht="23" x14ac:dyDescent="0.35">
      <c r="A206" s="18"/>
      <c r="B206" s="18"/>
      <c r="C206" s="32" t="s">
        <v>328</v>
      </c>
      <c r="D206" s="16" t="s">
        <v>339</v>
      </c>
      <c r="E206" s="34">
        <v>28</v>
      </c>
      <c r="F206" s="34">
        <v>28</v>
      </c>
      <c r="G206" s="34">
        <f>G216</f>
        <v>28</v>
      </c>
      <c r="H206" s="17"/>
      <c r="I206" s="17"/>
      <c r="J206" s="17"/>
      <c r="K206" s="17"/>
      <c r="L206" s="17"/>
      <c r="M206" s="17"/>
      <c r="N206" s="17"/>
      <c r="O206" s="17"/>
      <c r="P206" s="17"/>
      <c r="Q206" s="17"/>
      <c r="R206" s="21" t="s">
        <v>57</v>
      </c>
    </row>
    <row r="207" spans="1:18" x14ac:dyDescent="0.35">
      <c r="A207" s="18"/>
      <c r="B207" s="18"/>
      <c r="C207" s="32" t="s">
        <v>329</v>
      </c>
      <c r="D207" s="16" t="s">
        <v>340</v>
      </c>
      <c r="E207" s="34">
        <v>1</v>
      </c>
      <c r="F207" s="34">
        <v>0</v>
      </c>
      <c r="G207" s="34">
        <f>G221</f>
        <v>0</v>
      </c>
      <c r="H207" s="17"/>
      <c r="I207" s="17"/>
      <c r="J207" s="17"/>
      <c r="K207" s="17"/>
      <c r="L207" s="17"/>
      <c r="M207" s="17"/>
      <c r="N207" s="17"/>
      <c r="O207" s="17"/>
      <c r="P207" s="17"/>
      <c r="Q207" s="17"/>
      <c r="R207" s="21" t="s">
        <v>57</v>
      </c>
    </row>
    <row r="208" spans="1:18" x14ac:dyDescent="0.35">
      <c r="A208" s="18"/>
      <c r="B208" s="18"/>
      <c r="C208" s="32" t="s">
        <v>330</v>
      </c>
      <c r="D208" s="16" t="s">
        <v>341</v>
      </c>
      <c r="E208" s="34">
        <v>10</v>
      </c>
      <c r="F208" s="34">
        <v>5</v>
      </c>
      <c r="G208" s="34">
        <f>G222</f>
        <v>0</v>
      </c>
      <c r="H208" s="17"/>
      <c r="I208" s="17"/>
      <c r="J208" s="17"/>
      <c r="K208" s="17"/>
      <c r="L208" s="17"/>
      <c r="M208" s="17"/>
      <c r="N208" s="17"/>
      <c r="O208" s="17"/>
      <c r="P208" s="17"/>
      <c r="Q208" s="17"/>
      <c r="R208" s="21" t="s">
        <v>58</v>
      </c>
    </row>
    <row r="209" spans="1:18" ht="23" x14ac:dyDescent="0.35">
      <c r="A209" s="18"/>
      <c r="B209" s="18"/>
      <c r="C209" s="32" t="s">
        <v>331</v>
      </c>
      <c r="D209" s="16" t="s">
        <v>342</v>
      </c>
      <c r="E209" s="32">
        <v>3.3</v>
      </c>
      <c r="F209" s="32">
        <v>0</v>
      </c>
      <c r="G209" s="32">
        <f>G218</f>
        <v>0.6</v>
      </c>
      <c r="H209" s="17"/>
      <c r="I209" s="17"/>
      <c r="J209" s="17"/>
      <c r="K209" s="17"/>
      <c r="L209" s="17"/>
      <c r="M209" s="17"/>
      <c r="N209" s="17"/>
      <c r="O209" s="17"/>
      <c r="P209" s="17"/>
      <c r="Q209" s="17"/>
      <c r="R209" s="21" t="s">
        <v>57</v>
      </c>
    </row>
    <row r="210" spans="1:18" ht="23" x14ac:dyDescent="0.35">
      <c r="A210" s="18"/>
      <c r="B210" s="18"/>
      <c r="C210" s="32" t="s">
        <v>332</v>
      </c>
      <c r="D210" s="16" t="s">
        <v>343</v>
      </c>
      <c r="E210" s="34">
        <v>68000</v>
      </c>
      <c r="F210" s="34">
        <v>68000</v>
      </c>
      <c r="G210" s="34">
        <f>G228</f>
        <v>44173</v>
      </c>
      <c r="H210" s="17"/>
      <c r="I210" s="17"/>
      <c r="J210" s="17"/>
      <c r="K210" s="17"/>
      <c r="L210" s="17"/>
      <c r="M210" s="17"/>
      <c r="N210" s="17"/>
      <c r="O210" s="17"/>
      <c r="P210" s="17"/>
      <c r="Q210" s="17"/>
      <c r="R210" s="21" t="s">
        <v>58</v>
      </c>
    </row>
    <row r="211" spans="1:18" ht="23" x14ac:dyDescent="0.35">
      <c r="A211" s="18"/>
      <c r="B211" s="18"/>
      <c r="C211" s="32" t="s">
        <v>333</v>
      </c>
      <c r="D211" s="16" t="s">
        <v>344</v>
      </c>
      <c r="E211" s="32">
        <v>5.4</v>
      </c>
      <c r="F211" s="32">
        <v>5.4</v>
      </c>
      <c r="G211" s="32">
        <f>G224</f>
        <v>5.4</v>
      </c>
      <c r="H211" s="17"/>
      <c r="I211" s="17"/>
      <c r="J211" s="17"/>
      <c r="K211" s="17"/>
      <c r="L211" s="17"/>
      <c r="M211" s="17"/>
      <c r="N211" s="17"/>
      <c r="O211" s="17"/>
      <c r="P211" s="17"/>
      <c r="Q211" s="17"/>
      <c r="R211" s="21" t="s">
        <v>57</v>
      </c>
    </row>
    <row r="212" spans="1:18" x14ac:dyDescent="0.35">
      <c r="A212" s="18"/>
      <c r="B212" s="18"/>
      <c r="C212" s="32" t="s">
        <v>334</v>
      </c>
      <c r="D212" s="16" t="s">
        <v>345</v>
      </c>
      <c r="E212" s="32">
        <v>178</v>
      </c>
      <c r="F212" s="32">
        <v>178</v>
      </c>
      <c r="G212" s="54">
        <f>G219</f>
        <v>176</v>
      </c>
      <c r="H212" s="17"/>
      <c r="I212" s="17"/>
      <c r="J212" s="17"/>
      <c r="K212" s="17"/>
      <c r="L212" s="17"/>
      <c r="M212" s="17"/>
      <c r="N212" s="17"/>
      <c r="O212" s="17"/>
      <c r="P212" s="17"/>
      <c r="Q212" s="17"/>
      <c r="R212" s="21" t="s">
        <v>58</v>
      </c>
    </row>
    <row r="213" spans="1:18" x14ac:dyDescent="0.35">
      <c r="A213" s="18"/>
      <c r="B213" s="18"/>
      <c r="C213" s="32" t="s">
        <v>335</v>
      </c>
      <c r="D213" s="16" t="s">
        <v>346</v>
      </c>
      <c r="E213" s="32">
        <v>1</v>
      </c>
      <c r="F213" s="32">
        <v>1</v>
      </c>
      <c r="G213" s="32">
        <f>G225</f>
        <v>10</v>
      </c>
      <c r="H213" s="17"/>
      <c r="I213" s="17"/>
      <c r="J213" s="17"/>
      <c r="K213" s="17"/>
      <c r="L213" s="17"/>
      <c r="M213" s="17"/>
      <c r="N213" s="17"/>
      <c r="O213" s="17"/>
      <c r="P213" s="17"/>
      <c r="Q213" s="17"/>
      <c r="R213" s="21" t="s">
        <v>57</v>
      </c>
    </row>
    <row r="214" spans="1:18" ht="34.5" x14ac:dyDescent="0.35">
      <c r="A214" s="18"/>
      <c r="B214" s="18"/>
      <c r="C214" s="32" t="s">
        <v>336</v>
      </c>
      <c r="D214" s="16" t="s">
        <v>62</v>
      </c>
      <c r="E214" s="35">
        <v>2404.6</v>
      </c>
      <c r="F214" s="35">
        <v>2404.6</v>
      </c>
      <c r="G214" s="35">
        <f>G227</f>
        <v>768.1</v>
      </c>
      <c r="H214" s="17"/>
      <c r="I214" s="17"/>
      <c r="J214" s="17"/>
      <c r="K214" s="17"/>
      <c r="L214" s="17"/>
      <c r="M214" s="17"/>
      <c r="N214" s="17"/>
      <c r="O214" s="17"/>
      <c r="P214" s="17"/>
      <c r="Q214" s="17"/>
      <c r="R214" s="21" t="s">
        <v>58</v>
      </c>
    </row>
    <row r="215" spans="1:18" x14ac:dyDescent="0.35">
      <c r="A215" s="18"/>
      <c r="B215" s="18"/>
      <c r="C215" s="32" t="s">
        <v>337</v>
      </c>
      <c r="D215" s="16" t="s">
        <v>347</v>
      </c>
      <c r="E215" s="34">
        <v>1</v>
      </c>
      <c r="F215" s="34">
        <v>1</v>
      </c>
      <c r="G215" s="34">
        <f>G223</f>
        <v>1</v>
      </c>
      <c r="H215" s="17"/>
      <c r="I215" s="17"/>
      <c r="J215" s="17"/>
      <c r="K215" s="17"/>
      <c r="L215" s="17"/>
      <c r="M215" s="17"/>
      <c r="N215" s="17"/>
      <c r="O215" s="17"/>
      <c r="P215" s="17"/>
      <c r="Q215" s="17"/>
      <c r="R215" s="21" t="s">
        <v>57</v>
      </c>
    </row>
    <row r="216" spans="1:18" ht="69" x14ac:dyDescent="0.35">
      <c r="A216" s="14" t="s">
        <v>5</v>
      </c>
      <c r="B216" s="15" t="s">
        <v>349</v>
      </c>
      <c r="C216" s="16"/>
      <c r="D216" s="24" t="s">
        <v>350</v>
      </c>
      <c r="E216" s="32">
        <v>28</v>
      </c>
      <c r="F216" s="17"/>
      <c r="G216" s="32">
        <v>28</v>
      </c>
      <c r="H216" s="17"/>
      <c r="I216" s="17"/>
      <c r="J216" s="17"/>
      <c r="K216" s="17"/>
      <c r="L216" s="39">
        <f>L229+L235</f>
        <v>17341230.02</v>
      </c>
      <c r="M216" s="39">
        <f t="shared" ref="M216:Q216" si="15">M229+M235</f>
        <v>14690620</v>
      </c>
      <c r="N216" s="39">
        <f t="shared" si="15"/>
        <v>2650610.02</v>
      </c>
      <c r="O216" s="39">
        <f t="shared" si="15"/>
        <v>15826450</v>
      </c>
      <c r="P216" s="39">
        <f t="shared" si="15"/>
        <v>13452100</v>
      </c>
      <c r="Q216" s="39">
        <f t="shared" si="15"/>
        <v>2374350</v>
      </c>
      <c r="R216" s="26"/>
    </row>
    <row r="217" spans="1:18" x14ac:dyDescent="0.35">
      <c r="A217" s="18"/>
      <c r="B217" s="18"/>
      <c r="C217" s="18"/>
      <c r="D217" s="16" t="s">
        <v>351</v>
      </c>
      <c r="E217" s="34">
        <v>1</v>
      </c>
      <c r="F217" s="17"/>
      <c r="G217" s="34">
        <v>0</v>
      </c>
      <c r="H217" s="17"/>
      <c r="I217" s="17"/>
      <c r="J217" s="17"/>
      <c r="K217" s="17"/>
      <c r="L217" s="17"/>
      <c r="M217" s="17"/>
      <c r="N217" s="17"/>
      <c r="O217" s="17"/>
      <c r="P217" s="17"/>
      <c r="Q217" s="17"/>
      <c r="R217" s="19"/>
    </row>
    <row r="218" spans="1:18" ht="103.5" x14ac:dyDescent="0.35">
      <c r="A218" s="14" t="s">
        <v>59</v>
      </c>
      <c r="B218" s="15" t="s">
        <v>352</v>
      </c>
      <c r="C218" s="16"/>
      <c r="D218" s="24" t="s">
        <v>353</v>
      </c>
      <c r="E218" s="32">
        <v>3.3</v>
      </c>
      <c r="F218" s="17"/>
      <c r="G218" s="32">
        <v>0.6</v>
      </c>
      <c r="H218" s="17"/>
      <c r="I218" s="17"/>
      <c r="J218" s="17"/>
      <c r="K218" s="17"/>
      <c r="L218" s="39">
        <f>L233+L234</f>
        <v>1352543</v>
      </c>
      <c r="M218" s="39">
        <f t="shared" ref="M218:Q218" si="16">M233+M234</f>
        <v>1149661.55</v>
      </c>
      <c r="N218" s="39">
        <f t="shared" si="16"/>
        <v>202881.45</v>
      </c>
      <c r="O218" s="39">
        <f t="shared" si="16"/>
        <v>311232.69</v>
      </c>
      <c r="P218" s="39">
        <f t="shared" si="16"/>
        <v>215132.9</v>
      </c>
      <c r="Q218" s="39">
        <f t="shared" si="16"/>
        <v>96099.79</v>
      </c>
      <c r="R218" s="26"/>
    </row>
    <row r="219" spans="1:18" x14ac:dyDescent="0.35">
      <c r="A219" s="18"/>
      <c r="B219" s="18"/>
      <c r="C219" s="18"/>
      <c r="D219" s="16" t="s">
        <v>354</v>
      </c>
      <c r="E219" s="34">
        <v>178</v>
      </c>
      <c r="F219" s="17"/>
      <c r="G219" s="34">
        <v>176</v>
      </c>
      <c r="H219" s="17"/>
      <c r="I219" s="17"/>
      <c r="J219" s="17"/>
      <c r="K219" s="17"/>
      <c r="L219" s="17"/>
      <c r="M219" s="17"/>
      <c r="N219" s="17"/>
      <c r="O219" s="17"/>
      <c r="P219" s="17"/>
      <c r="Q219" s="17"/>
      <c r="R219" s="19"/>
    </row>
    <row r="220" spans="1:18" ht="115" x14ac:dyDescent="0.35">
      <c r="A220" s="14" t="s">
        <v>321</v>
      </c>
      <c r="B220" s="15" t="s">
        <v>355</v>
      </c>
      <c r="C220" s="16"/>
      <c r="D220" s="24" t="s">
        <v>351</v>
      </c>
      <c r="E220" s="32">
        <v>2</v>
      </c>
      <c r="F220" s="17"/>
      <c r="G220" s="32">
        <v>0</v>
      </c>
      <c r="H220" s="17"/>
      <c r="I220" s="17"/>
      <c r="J220" s="17"/>
      <c r="K220" s="17"/>
      <c r="L220" s="39">
        <f>L230+L232+L231+L236+L237</f>
        <v>6537928.5499999998</v>
      </c>
      <c r="M220" s="39">
        <f t="shared" ref="M220:Q220" si="17">M230+M232+M231+M236+M237</f>
        <v>4481381.55</v>
      </c>
      <c r="N220" s="39">
        <f t="shared" si="17"/>
        <v>2056547</v>
      </c>
      <c r="O220" s="39">
        <f t="shared" si="17"/>
        <v>529400</v>
      </c>
      <c r="P220" s="39">
        <f t="shared" si="17"/>
        <v>450000</v>
      </c>
      <c r="Q220" s="39">
        <f t="shared" si="17"/>
        <v>79400</v>
      </c>
      <c r="R220" s="26"/>
    </row>
    <row r="221" spans="1:18" x14ac:dyDescent="0.35">
      <c r="A221" s="18"/>
      <c r="B221" s="18"/>
      <c r="C221" s="18"/>
      <c r="D221" s="16" t="s">
        <v>356</v>
      </c>
      <c r="E221" s="34">
        <v>1</v>
      </c>
      <c r="F221" s="17"/>
      <c r="G221" s="34">
        <v>0</v>
      </c>
      <c r="H221" s="17"/>
      <c r="I221" s="17"/>
      <c r="J221" s="17"/>
      <c r="K221" s="17"/>
      <c r="L221" s="17"/>
      <c r="M221" s="17"/>
      <c r="N221" s="17"/>
      <c r="O221" s="17"/>
      <c r="P221" s="17"/>
      <c r="Q221" s="17"/>
      <c r="R221" s="19"/>
    </row>
    <row r="222" spans="1:18" x14ac:dyDescent="0.35">
      <c r="A222" s="18"/>
      <c r="B222" s="18"/>
      <c r="C222" s="18"/>
      <c r="D222" s="16" t="s">
        <v>341</v>
      </c>
      <c r="E222" s="32">
        <v>10</v>
      </c>
      <c r="F222" s="17"/>
      <c r="G222" s="32">
        <v>0</v>
      </c>
      <c r="H222" s="17"/>
      <c r="I222" s="17"/>
      <c r="J222" s="17"/>
      <c r="K222" s="17"/>
      <c r="L222" s="17"/>
      <c r="M222" s="17"/>
      <c r="N222" s="17"/>
      <c r="O222" s="17"/>
      <c r="P222" s="17"/>
      <c r="Q222" s="17"/>
      <c r="R222" s="19"/>
    </row>
    <row r="223" spans="1:18" x14ac:dyDescent="0.35">
      <c r="A223" s="18"/>
      <c r="B223" s="18"/>
      <c r="C223" s="18"/>
      <c r="D223" s="16" t="s">
        <v>357</v>
      </c>
      <c r="E223" s="34">
        <v>1</v>
      </c>
      <c r="F223" s="17"/>
      <c r="G223" s="34">
        <v>1</v>
      </c>
      <c r="H223" s="17"/>
      <c r="I223" s="17"/>
      <c r="J223" s="17"/>
      <c r="K223" s="17"/>
      <c r="L223" s="17"/>
      <c r="M223" s="17"/>
      <c r="N223" s="17"/>
      <c r="O223" s="17"/>
      <c r="P223" s="17"/>
      <c r="Q223" s="17"/>
      <c r="R223" s="19"/>
    </row>
    <row r="224" spans="1:18" ht="46" x14ac:dyDescent="0.35">
      <c r="A224" s="14" t="s">
        <v>318</v>
      </c>
      <c r="B224" s="15" t="s">
        <v>358</v>
      </c>
      <c r="C224" s="16"/>
      <c r="D224" s="24" t="s">
        <v>344</v>
      </c>
      <c r="E224" s="32">
        <v>5.4</v>
      </c>
      <c r="F224" s="17"/>
      <c r="G224" s="32">
        <v>5.4</v>
      </c>
      <c r="H224" s="17"/>
      <c r="I224" s="17"/>
      <c r="J224" s="17"/>
      <c r="K224" s="17"/>
      <c r="L224" s="39">
        <f>L238</f>
        <v>91671552.120000005</v>
      </c>
      <c r="M224" s="39">
        <f t="shared" ref="M224:Q224" si="18">M238</f>
        <v>81578307.420000002</v>
      </c>
      <c r="N224" s="39">
        <f t="shared" si="18"/>
        <v>10093244.699999999</v>
      </c>
      <c r="O224" s="39">
        <f t="shared" si="18"/>
        <v>91755414.25</v>
      </c>
      <c r="P224" s="39">
        <f t="shared" si="18"/>
        <v>81662169.549999997</v>
      </c>
      <c r="Q224" s="39">
        <f t="shared" si="18"/>
        <v>10093244.699999999</v>
      </c>
      <c r="R224" s="26"/>
    </row>
    <row r="225" spans="1:18" ht="46" x14ac:dyDescent="0.35">
      <c r="A225" s="14" t="s">
        <v>317</v>
      </c>
      <c r="B225" s="15" t="s">
        <v>359</v>
      </c>
      <c r="C225" s="16"/>
      <c r="D225" s="24" t="s">
        <v>360</v>
      </c>
      <c r="E225" s="32">
        <v>1</v>
      </c>
      <c r="F225" s="17"/>
      <c r="G225" s="32">
        <v>10</v>
      </c>
      <c r="H225" s="17"/>
      <c r="I225" s="17"/>
      <c r="J225" s="17"/>
      <c r="K225" s="17"/>
      <c r="L225" s="39">
        <f>L239</f>
        <v>2618815.9500000002</v>
      </c>
      <c r="M225" s="39">
        <f t="shared" ref="M225:Q225" si="19">M239</f>
        <v>2225993.56</v>
      </c>
      <c r="N225" s="39">
        <f t="shared" si="19"/>
        <v>392822.39</v>
      </c>
      <c r="O225" s="39">
        <f t="shared" si="19"/>
        <v>2618815.9500000002</v>
      </c>
      <c r="P225" s="39">
        <f t="shared" si="19"/>
        <v>2225993.56</v>
      </c>
      <c r="Q225" s="39">
        <f t="shared" si="19"/>
        <v>392822.39</v>
      </c>
      <c r="R225" s="26"/>
    </row>
    <row r="226" spans="1:18" ht="57.5" x14ac:dyDescent="0.35">
      <c r="A226" s="18"/>
      <c r="B226" s="18"/>
      <c r="C226" s="18"/>
      <c r="D226" s="16" t="s">
        <v>361</v>
      </c>
      <c r="E226" s="34">
        <v>1</v>
      </c>
      <c r="F226" s="17"/>
      <c r="G226" s="34">
        <v>1</v>
      </c>
      <c r="H226" s="17"/>
      <c r="I226" s="17"/>
      <c r="J226" s="17"/>
      <c r="K226" s="17"/>
      <c r="L226" s="17"/>
      <c r="M226" s="17"/>
      <c r="N226" s="17"/>
      <c r="O226" s="17"/>
      <c r="P226" s="17"/>
      <c r="Q226" s="17"/>
      <c r="R226" s="19"/>
    </row>
    <row r="227" spans="1:18" ht="138" x14ac:dyDescent="0.35">
      <c r="A227" s="14" t="s">
        <v>316</v>
      </c>
      <c r="B227" s="15" t="s">
        <v>363</v>
      </c>
      <c r="C227" s="16"/>
      <c r="D227" s="24" t="s">
        <v>362</v>
      </c>
      <c r="E227" s="35">
        <v>2404.6</v>
      </c>
      <c r="F227" s="17"/>
      <c r="G227" s="35">
        <v>768.1</v>
      </c>
      <c r="H227" s="17"/>
      <c r="I227" s="17"/>
      <c r="J227" s="17"/>
      <c r="K227" s="17"/>
      <c r="L227" s="39">
        <f>L240</f>
        <v>34697770</v>
      </c>
      <c r="M227" s="39">
        <f t="shared" ref="M227:Q227" si="20">M240</f>
        <v>29493104</v>
      </c>
      <c r="N227" s="39">
        <f t="shared" si="20"/>
        <v>5204666</v>
      </c>
      <c r="O227" s="39">
        <f t="shared" si="20"/>
        <v>21438447.760000002</v>
      </c>
      <c r="P227" s="39">
        <f t="shared" si="20"/>
        <v>19609205.620000001</v>
      </c>
      <c r="Q227" s="39">
        <f t="shared" si="20"/>
        <v>1829242.14</v>
      </c>
      <c r="R227" s="26"/>
    </row>
    <row r="228" spans="1:18" ht="34.5" x14ac:dyDescent="0.35">
      <c r="A228" s="14" t="s">
        <v>140</v>
      </c>
      <c r="B228" s="15" t="s">
        <v>364</v>
      </c>
      <c r="C228" s="16"/>
      <c r="D228" s="24" t="s">
        <v>343</v>
      </c>
      <c r="E228" s="34">
        <v>68000</v>
      </c>
      <c r="F228" s="17"/>
      <c r="G228" s="34">
        <v>44173</v>
      </c>
      <c r="H228" s="17"/>
      <c r="I228" s="17"/>
      <c r="J228" s="17"/>
      <c r="K228" s="17"/>
      <c r="L228" s="39">
        <v>31279000</v>
      </c>
      <c r="M228" s="39" t="s">
        <v>414</v>
      </c>
      <c r="N228" s="39" t="s">
        <v>414</v>
      </c>
      <c r="O228" s="16"/>
      <c r="P228" s="16"/>
      <c r="Q228" s="16"/>
      <c r="R228" s="26"/>
    </row>
    <row r="229" spans="1:18" ht="23" x14ac:dyDescent="0.35">
      <c r="A229" s="43" t="s">
        <v>365</v>
      </c>
      <c r="B229" s="46" t="s">
        <v>377</v>
      </c>
      <c r="C229" s="17"/>
      <c r="D229" s="17"/>
      <c r="E229" s="17"/>
      <c r="F229" s="17"/>
      <c r="G229" s="17"/>
      <c r="H229" s="30">
        <v>2017</v>
      </c>
      <c r="I229" s="30">
        <v>2019</v>
      </c>
      <c r="J229" s="22" t="s">
        <v>200</v>
      </c>
      <c r="K229" s="22" t="s">
        <v>468</v>
      </c>
      <c r="L229" s="35">
        <v>15826450</v>
      </c>
      <c r="M229" s="35">
        <v>13452100</v>
      </c>
      <c r="N229" s="35">
        <v>2374350</v>
      </c>
      <c r="O229" s="35">
        <v>15826450</v>
      </c>
      <c r="P229" s="35">
        <v>13452100</v>
      </c>
      <c r="Q229" s="35">
        <v>2374350</v>
      </c>
      <c r="R229" s="23" t="s">
        <v>200</v>
      </c>
    </row>
    <row r="230" spans="1:18" ht="23" x14ac:dyDescent="0.35">
      <c r="A230" s="43" t="s">
        <v>366</v>
      </c>
      <c r="B230" s="46" t="s">
        <v>378</v>
      </c>
      <c r="C230" s="17"/>
      <c r="D230" s="17"/>
      <c r="E230" s="17"/>
      <c r="F230" s="17"/>
      <c r="G230" s="17"/>
      <c r="H230" s="30">
        <v>2021</v>
      </c>
      <c r="I230" s="30">
        <v>2021</v>
      </c>
      <c r="J230" s="22" t="s">
        <v>396</v>
      </c>
      <c r="K230" s="22" t="s">
        <v>414</v>
      </c>
      <c r="L230" s="35">
        <v>1265000</v>
      </c>
      <c r="M230" s="35">
        <v>0</v>
      </c>
      <c r="N230" s="35">
        <v>1265000</v>
      </c>
      <c r="O230" s="35">
        <v>0</v>
      </c>
      <c r="P230" s="35">
        <v>0</v>
      </c>
      <c r="Q230" s="35">
        <v>0</v>
      </c>
      <c r="R230" s="23" t="s">
        <v>530</v>
      </c>
    </row>
    <row r="231" spans="1:18" ht="23" x14ac:dyDescent="0.35">
      <c r="A231" s="43" t="s">
        <v>367</v>
      </c>
      <c r="B231" s="46" t="s">
        <v>379</v>
      </c>
      <c r="C231" s="17"/>
      <c r="D231" s="17"/>
      <c r="E231" s="17"/>
      <c r="F231" s="17"/>
      <c r="G231" s="17"/>
      <c r="H231" s="30">
        <v>2020</v>
      </c>
      <c r="I231" s="30">
        <v>2021</v>
      </c>
      <c r="J231" s="23" t="s">
        <v>389</v>
      </c>
      <c r="K231" s="22" t="s">
        <v>464</v>
      </c>
      <c r="L231" s="35">
        <v>4118197</v>
      </c>
      <c r="M231" s="35">
        <v>3500000</v>
      </c>
      <c r="N231" s="35">
        <v>618197</v>
      </c>
      <c r="O231" s="35">
        <v>0</v>
      </c>
      <c r="P231" s="35">
        <v>0</v>
      </c>
      <c r="Q231" s="35">
        <v>0</v>
      </c>
      <c r="R231" s="23" t="s">
        <v>389</v>
      </c>
    </row>
    <row r="232" spans="1:18" ht="23" x14ac:dyDescent="0.35">
      <c r="A232" s="43" t="s">
        <v>368</v>
      </c>
      <c r="B232" s="46" t="s">
        <v>380</v>
      </c>
      <c r="C232" s="17"/>
      <c r="D232" s="17"/>
      <c r="E232" s="17"/>
      <c r="F232" s="17"/>
      <c r="G232" s="17"/>
      <c r="H232" s="30">
        <v>2019</v>
      </c>
      <c r="I232" s="30">
        <v>2021</v>
      </c>
      <c r="J232" s="23" t="s">
        <v>389</v>
      </c>
      <c r="K232" s="22" t="s">
        <v>466</v>
      </c>
      <c r="L232" s="35">
        <v>272331.55</v>
      </c>
      <c r="M232" s="35">
        <v>231331.55</v>
      </c>
      <c r="N232" s="35">
        <v>41000</v>
      </c>
      <c r="O232" s="35">
        <v>0</v>
      </c>
      <c r="P232" s="35">
        <v>0</v>
      </c>
      <c r="Q232" s="35">
        <v>0</v>
      </c>
      <c r="R232" s="23" t="s">
        <v>389</v>
      </c>
    </row>
    <row r="233" spans="1:18" ht="23" x14ac:dyDescent="0.35">
      <c r="A233" s="43" t="s">
        <v>369</v>
      </c>
      <c r="B233" s="46" t="s">
        <v>381</v>
      </c>
      <c r="C233" s="17"/>
      <c r="D233" s="17"/>
      <c r="E233" s="17"/>
      <c r="F233" s="17"/>
      <c r="G233" s="17"/>
      <c r="H233" s="30">
        <v>2019</v>
      </c>
      <c r="I233" s="30">
        <v>2021</v>
      </c>
      <c r="J233" s="22" t="s">
        <v>395</v>
      </c>
      <c r="K233" s="22" t="s">
        <v>469</v>
      </c>
      <c r="L233" s="35">
        <v>1123999</v>
      </c>
      <c r="M233" s="35">
        <v>955399.15</v>
      </c>
      <c r="N233" s="35">
        <v>168599.85</v>
      </c>
      <c r="O233" s="35">
        <v>257999.69</v>
      </c>
      <c r="P233" s="35">
        <v>169855.13</v>
      </c>
      <c r="Q233" s="35">
        <v>88144.56</v>
      </c>
      <c r="R233" s="23" t="s">
        <v>390</v>
      </c>
    </row>
    <row r="234" spans="1:18" ht="34.5" x14ac:dyDescent="0.35">
      <c r="A234" s="43" t="s">
        <v>370</v>
      </c>
      <c r="B234" s="46" t="s">
        <v>382</v>
      </c>
      <c r="C234" s="17"/>
      <c r="D234" s="17"/>
      <c r="E234" s="17"/>
      <c r="F234" s="17"/>
      <c r="G234" s="17"/>
      <c r="H234" s="30">
        <v>2017</v>
      </c>
      <c r="I234" s="30">
        <v>2021</v>
      </c>
      <c r="J234" s="22" t="s">
        <v>399</v>
      </c>
      <c r="K234" s="22" t="s">
        <v>470</v>
      </c>
      <c r="L234" s="35">
        <v>228544</v>
      </c>
      <c r="M234" s="35">
        <v>194262.39999999999</v>
      </c>
      <c r="N234" s="35">
        <v>34281.599999999999</v>
      </c>
      <c r="O234" s="35">
        <v>53233</v>
      </c>
      <c r="P234" s="35">
        <v>45277.77</v>
      </c>
      <c r="Q234" s="35">
        <v>7955.23</v>
      </c>
      <c r="R234" s="23" t="s">
        <v>391</v>
      </c>
    </row>
    <row r="235" spans="1:18" ht="34.5" x14ac:dyDescent="0.35">
      <c r="A235" s="43" t="s">
        <v>371</v>
      </c>
      <c r="B235" s="46" t="s">
        <v>383</v>
      </c>
      <c r="C235" s="17"/>
      <c r="D235" s="17"/>
      <c r="E235" s="17"/>
      <c r="F235" s="17"/>
      <c r="G235" s="17"/>
      <c r="H235" s="30">
        <v>2021</v>
      </c>
      <c r="I235" s="30">
        <v>2023</v>
      </c>
      <c r="J235" s="22" t="s">
        <v>398</v>
      </c>
      <c r="K235" s="22" t="s">
        <v>503</v>
      </c>
      <c r="L235" s="35">
        <v>1514780.02</v>
      </c>
      <c r="M235" s="35">
        <v>1238520</v>
      </c>
      <c r="N235" s="35">
        <v>276260.02</v>
      </c>
      <c r="O235" s="35">
        <v>0</v>
      </c>
      <c r="P235" s="35">
        <v>0</v>
      </c>
      <c r="Q235" s="35">
        <v>0</v>
      </c>
      <c r="R235" s="56" t="s">
        <v>537</v>
      </c>
    </row>
    <row r="236" spans="1:18" ht="34.5" x14ac:dyDescent="0.35">
      <c r="A236" s="43" t="s">
        <v>372</v>
      </c>
      <c r="B236" s="46" t="s">
        <v>384</v>
      </c>
      <c r="C236" s="17"/>
      <c r="D236" s="17"/>
      <c r="E236" s="17"/>
      <c r="F236" s="17"/>
      <c r="G236" s="17"/>
      <c r="H236" s="30">
        <v>2021</v>
      </c>
      <c r="I236" s="30">
        <v>2022</v>
      </c>
      <c r="J236" s="22" t="s">
        <v>397</v>
      </c>
      <c r="K236" s="22" t="s">
        <v>504</v>
      </c>
      <c r="L236" s="35">
        <v>353000</v>
      </c>
      <c r="M236" s="35">
        <v>300050</v>
      </c>
      <c r="N236" s="35">
        <v>52950</v>
      </c>
      <c r="O236" s="35">
        <v>0</v>
      </c>
      <c r="P236" s="35">
        <v>0</v>
      </c>
      <c r="Q236" s="35">
        <v>0</v>
      </c>
      <c r="R236" s="23" t="s">
        <v>538</v>
      </c>
    </row>
    <row r="237" spans="1:18" ht="23" x14ac:dyDescent="0.35">
      <c r="A237" s="43" t="s">
        <v>373</v>
      </c>
      <c r="B237" s="46" t="s">
        <v>385</v>
      </c>
      <c r="C237" s="17"/>
      <c r="D237" s="17"/>
      <c r="E237" s="17"/>
      <c r="F237" s="17"/>
      <c r="G237" s="17"/>
      <c r="H237" s="30">
        <v>2017</v>
      </c>
      <c r="I237" s="30">
        <v>2019</v>
      </c>
      <c r="J237" s="23" t="s">
        <v>392</v>
      </c>
      <c r="K237" s="22" t="s">
        <v>465</v>
      </c>
      <c r="L237" s="35">
        <v>529400</v>
      </c>
      <c r="M237" s="35">
        <v>450000</v>
      </c>
      <c r="N237" s="35">
        <v>79400</v>
      </c>
      <c r="O237" s="35">
        <v>529400</v>
      </c>
      <c r="P237" s="35">
        <v>450000</v>
      </c>
      <c r="Q237" s="35">
        <v>79400</v>
      </c>
      <c r="R237" s="23" t="s">
        <v>392</v>
      </c>
    </row>
    <row r="238" spans="1:18" ht="34.5" x14ac:dyDescent="0.35">
      <c r="A238" s="43" t="s">
        <v>374</v>
      </c>
      <c r="B238" s="46" t="s">
        <v>386</v>
      </c>
      <c r="C238" s="17"/>
      <c r="D238" s="17"/>
      <c r="E238" s="17"/>
      <c r="F238" s="17"/>
      <c r="G238" s="17"/>
      <c r="H238" s="30">
        <v>2016</v>
      </c>
      <c r="I238" s="30">
        <v>2017</v>
      </c>
      <c r="J238" s="22" t="s">
        <v>200</v>
      </c>
      <c r="K238" s="22" t="s">
        <v>467</v>
      </c>
      <c r="L238" s="35">
        <v>91671552.120000005</v>
      </c>
      <c r="M238" s="35">
        <v>81578307.420000002</v>
      </c>
      <c r="N238" s="35">
        <v>10093244.699999999</v>
      </c>
      <c r="O238" s="35">
        <v>91755414.25</v>
      </c>
      <c r="P238" s="35">
        <v>81662169.549999997</v>
      </c>
      <c r="Q238" s="35">
        <v>10093244.699999999</v>
      </c>
      <c r="R238" s="23" t="s">
        <v>393</v>
      </c>
    </row>
    <row r="239" spans="1:18" ht="34.5" x14ac:dyDescent="0.35">
      <c r="A239" s="43" t="s">
        <v>375</v>
      </c>
      <c r="B239" s="46" t="s">
        <v>387</v>
      </c>
      <c r="C239" s="17"/>
      <c r="D239" s="17"/>
      <c r="E239" s="17"/>
      <c r="F239" s="17"/>
      <c r="G239" s="17"/>
      <c r="H239" s="30">
        <v>2017</v>
      </c>
      <c r="I239" s="30">
        <v>2020</v>
      </c>
      <c r="J239" s="22" t="s">
        <v>200</v>
      </c>
      <c r="K239" s="22" t="s">
        <v>471</v>
      </c>
      <c r="L239" s="35">
        <v>2618815.9500000002</v>
      </c>
      <c r="M239" s="35">
        <v>2225993.56</v>
      </c>
      <c r="N239" s="35">
        <v>392822.39</v>
      </c>
      <c r="O239" s="35">
        <v>2618815.9500000002</v>
      </c>
      <c r="P239" s="35">
        <v>2225993.56</v>
      </c>
      <c r="Q239" s="35">
        <v>392822.39</v>
      </c>
      <c r="R239" s="23" t="s">
        <v>200</v>
      </c>
    </row>
    <row r="240" spans="1:18" ht="333.5" x14ac:dyDescent="0.35">
      <c r="A240" s="43" t="s">
        <v>376</v>
      </c>
      <c r="B240" s="46" t="s">
        <v>388</v>
      </c>
      <c r="C240" s="17"/>
      <c r="D240" s="17"/>
      <c r="E240" s="17"/>
      <c r="F240" s="17"/>
      <c r="G240" s="17"/>
      <c r="H240" s="30">
        <v>2017</v>
      </c>
      <c r="I240" s="30">
        <v>2022</v>
      </c>
      <c r="J240" s="22" t="s">
        <v>399</v>
      </c>
      <c r="K240" s="22" t="s">
        <v>463</v>
      </c>
      <c r="L240" s="35">
        <v>34697770</v>
      </c>
      <c r="M240" s="35">
        <v>29493104</v>
      </c>
      <c r="N240" s="35">
        <v>5204666</v>
      </c>
      <c r="O240" s="35">
        <v>21438447.760000002</v>
      </c>
      <c r="P240" s="35">
        <v>19609205.620000001</v>
      </c>
      <c r="Q240" s="35">
        <v>1829242.14</v>
      </c>
      <c r="R240" s="23" t="s">
        <v>394</v>
      </c>
    </row>
    <row r="241" spans="1:18" ht="37.5" customHeight="1" x14ac:dyDescent="0.35">
      <c r="A241" s="79" t="s">
        <v>21</v>
      </c>
      <c r="B241" s="80"/>
      <c r="C241" s="80"/>
      <c r="D241" s="80"/>
      <c r="E241" s="80"/>
      <c r="F241" s="80"/>
      <c r="G241" s="80"/>
      <c r="H241" s="80"/>
      <c r="I241" s="80"/>
      <c r="J241" s="80"/>
      <c r="K241" s="80"/>
      <c r="L241" s="80"/>
      <c r="M241" s="80"/>
      <c r="N241" s="80"/>
      <c r="O241" s="80"/>
      <c r="P241" s="80"/>
      <c r="Q241" s="80"/>
      <c r="R241" s="80"/>
    </row>
    <row r="242" spans="1:18" ht="27" customHeight="1" x14ac:dyDescent="0.35">
      <c r="A242" s="79" t="s">
        <v>36</v>
      </c>
      <c r="B242" s="80"/>
      <c r="C242" s="80"/>
      <c r="D242" s="80"/>
      <c r="E242" s="80"/>
      <c r="F242" s="80"/>
      <c r="G242" s="80"/>
      <c r="H242" s="80"/>
      <c r="I242" s="80"/>
      <c r="J242" s="80"/>
      <c r="K242" s="80"/>
      <c r="L242" s="80"/>
      <c r="M242" s="80"/>
      <c r="N242" s="80"/>
      <c r="O242" s="80"/>
      <c r="P242" s="80"/>
      <c r="Q242" s="80"/>
      <c r="R242" s="80"/>
    </row>
    <row r="243" spans="1:18" ht="38.25" customHeight="1" x14ac:dyDescent="0.35">
      <c r="A243" s="75" t="s">
        <v>37</v>
      </c>
      <c r="B243" s="76"/>
      <c r="C243" s="76"/>
      <c r="D243" s="76"/>
      <c r="E243" s="76"/>
      <c r="F243" s="76"/>
      <c r="G243" s="76"/>
      <c r="H243" s="76"/>
      <c r="I243" s="76"/>
      <c r="J243" s="76"/>
      <c r="K243" s="76"/>
      <c r="L243" s="76"/>
      <c r="M243" s="76"/>
      <c r="N243" s="76"/>
      <c r="O243" s="76"/>
      <c r="P243" s="76"/>
      <c r="Q243" s="76"/>
      <c r="R243" s="76"/>
    </row>
    <row r="244" spans="1:18" ht="27" customHeight="1" x14ac:dyDescent="0.35">
      <c r="A244" s="75" t="s">
        <v>38</v>
      </c>
      <c r="B244" s="76"/>
      <c r="C244" s="76"/>
      <c r="D244" s="76"/>
      <c r="E244" s="76"/>
      <c r="F244" s="76"/>
      <c r="G244" s="76"/>
      <c r="H244" s="76"/>
      <c r="I244" s="76"/>
      <c r="J244" s="76"/>
      <c r="K244" s="76"/>
      <c r="L244" s="76"/>
      <c r="M244" s="76"/>
      <c r="N244" s="76"/>
      <c r="O244" s="76"/>
      <c r="P244" s="76"/>
      <c r="Q244" s="76"/>
      <c r="R244" s="76"/>
    </row>
    <row r="245" spans="1:18" ht="18.75" customHeight="1" x14ac:dyDescent="0.35">
      <c r="A245" s="75" t="s">
        <v>27</v>
      </c>
      <c r="B245" s="76"/>
      <c r="C245" s="76"/>
      <c r="D245" s="76"/>
      <c r="E245" s="76"/>
      <c r="F245" s="76"/>
      <c r="G245" s="76"/>
      <c r="H245" s="76"/>
      <c r="I245" s="76"/>
      <c r="J245" s="76"/>
      <c r="K245" s="76"/>
      <c r="L245" s="76"/>
      <c r="M245" s="76"/>
      <c r="N245" s="76"/>
      <c r="O245" s="76"/>
      <c r="P245" s="76"/>
      <c r="Q245" s="76"/>
      <c r="R245" s="76"/>
    </row>
    <row r="246" spans="1:18" ht="27" customHeight="1" x14ac:dyDescent="0.35">
      <c r="A246" s="75" t="s">
        <v>39</v>
      </c>
      <c r="B246" s="76"/>
      <c r="C246" s="76"/>
      <c r="D246" s="76"/>
      <c r="E246" s="76"/>
      <c r="F246" s="76"/>
      <c r="G246" s="76"/>
      <c r="H246" s="76"/>
      <c r="I246" s="76"/>
      <c r="J246" s="76"/>
      <c r="K246" s="76"/>
      <c r="L246" s="76"/>
      <c r="M246" s="76"/>
      <c r="N246" s="76"/>
      <c r="O246" s="76"/>
      <c r="P246" s="76"/>
      <c r="Q246" s="76"/>
      <c r="R246" s="76"/>
    </row>
    <row r="247" spans="1:18" ht="48" customHeight="1" x14ac:dyDescent="0.35">
      <c r="A247" s="9"/>
      <c r="B247" s="9"/>
      <c r="C247" s="9"/>
      <c r="D247" s="9"/>
      <c r="E247" s="9"/>
      <c r="F247" s="9"/>
      <c r="G247" s="9"/>
      <c r="H247" s="9"/>
      <c r="I247" s="9"/>
      <c r="J247" s="9"/>
      <c r="K247" s="9"/>
      <c r="L247" s="53"/>
      <c r="M247" s="53"/>
      <c r="N247" s="53"/>
      <c r="O247" s="53"/>
      <c r="P247" s="53"/>
      <c r="Q247" s="53"/>
      <c r="R247" s="9"/>
    </row>
    <row r="248" spans="1:18" ht="15" x14ac:dyDescent="0.35">
      <c r="A248" s="6"/>
      <c r="L248" s="53"/>
      <c r="M248" s="53"/>
      <c r="N248" s="53"/>
      <c r="O248" s="53"/>
      <c r="P248" s="53"/>
      <c r="Q248" s="53"/>
    </row>
    <row r="249" spans="1:18" x14ac:dyDescent="0.35">
      <c r="L249" s="53"/>
      <c r="M249" s="53"/>
      <c r="N249" s="53"/>
      <c r="O249" s="53"/>
      <c r="P249" s="53"/>
      <c r="Q249" s="53"/>
    </row>
    <row r="250" spans="1:18" x14ac:dyDescent="0.35">
      <c r="L250" s="53"/>
      <c r="M250" s="53"/>
      <c r="N250" s="53"/>
      <c r="O250" s="53"/>
      <c r="P250" s="53"/>
      <c r="Q250" s="53"/>
    </row>
    <row r="251" spans="1:18" x14ac:dyDescent="0.35">
      <c r="L251" s="53"/>
      <c r="M251" s="53"/>
      <c r="N251" s="53"/>
      <c r="O251" s="53"/>
      <c r="P251" s="53"/>
      <c r="Q251" s="53"/>
    </row>
    <row r="252" spans="1:18" x14ac:dyDescent="0.35">
      <c r="L252" s="53"/>
      <c r="M252" s="53"/>
      <c r="N252" s="53"/>
      <c r="O252" s="53"/>
      <c r="P252" s="53"/>
      <c r="Q252" s="53"/>
    </row>
    <row r="253" spans="1:18" x14ac:dyDescent="0.35">
      <c r="L253" s="53"/>
      <c r="M253" s="53"/>
      <c r="N253" s="53"/>
      <c r="O253" s="53"/>
      <c r="P253" s="53"/>
      <c r="Q253" s="53"/>
    </row>
    <row r="254" spans="1:18" x14ac:dyDescent="0.35">
      <c r="L254" s="53"/>
      <c r="M254" s="53"/>
      <c r="N254" s="53"/>
      <c r="O254" s="53"/>
      <c r="P254" s="53"/>
      <c r="Q254" s="53"/>
    </row>
    <row r="255" spans="1:18" x14ac:dyDescent="0.35">
      <c r="L255" s="53"/>
      <c r="M255" s="53"/>
      <c r="N255" s="53"/>
      <c r="O255" s="53"/>
      <c r="P255" s="53"/>
      <c r="Q255" s="53"/>
    </row>
    <row r="256" spans="1:18" x14ac:dyDescent="0.35">
      <c r="L256" s="53"/>
      <c r="M256" s="53"/>
      <c r="N256" s="53"/>
      <c r="O256" s="53"/>
      <c r="P256" s="53"/>
      <c r="Q256" s="53"/>
    </row>
  </sheetData>
  <autoFilter ref="A53:V246" xr:uid="{AC444098-B376-4433-B8A3-AFBCAA78342D}"/>
  <mergeCells count="82">
    <mergeCell ref="A16:D16"/>
    <mergeCell ref="A19:D19"/>
    <mergeCell ref="E19:R19"/>
    <mergeCell ref="A37:D37"/>
    <mergeCell ref="A7:R7"/>
    <mergeCell ref="E30:R30"/>
    <mergeCell ref="A29:D29"/>
    <mergeCell ref="E29:R29"/>
    <mergeCell ref="A52:A53"/>
    <mergeCell ref="B52:B53"/>
    <mergeCell ref="C52:G52"/>
    <mergeCell ref="L52:N52"/>
    <mergeCell ref="O52:Q52"/>
    <mergeCell ref="R52:R53"/>
    <mergeCell ref="A15:R15"/>
    <mergeCell ref="A14:D14"/>
    <mergeCell ref="E14:R14"/>
    <mergeCell ref="A35:R35"/>
    <mergeCell ref="A32:D32"/>
    <mergeCell ref="E32:R32"/>
    <mergeCell ref="A24:D24"/>
    <mergeCell ref="A22:D22"/>
    <mergeCell ref="E22:R22"/>
    <mergeCell ref="A23:D23"/>
    <mergeCell ref="E23:R23"/>
    <mergeCell ref="E20:R20"/>
    <mergeCell ref="A20:D20"/>
    <mergeCell ref="A48:R48"/>
    <mergeCell ref="E44:R44"/>
    <mergeCell ref="F5:P5"/>
    <mergeCell ref="J8:M8"/>
    <mergeCell ref="A49:R49"/>
    <mergeCell ref="A47:R47"/>
    <mergeCell ref="A241:R241"/>
    <mergeCell ref="H52:K52"/>
    <mergeCell ref="A39:R39"/>
    <mergeCell ref="A40:D40"/>
    <mergeCell ref="A41:D41"/>
    <mergeCell ref="A42:D42"/>
    <mergeCell ref="E40:R40"/>
    <mergeCell ref="E41:R41"/>
    <mergeCell ref="E42:R42"/>
    <mergeCell ref="A38:D38"/>
    <mergeCell ref="E16:R16"/>
    <mergeCell ref="E17:R17"/>
    <mergeCell ref="A246:R246"/>
    <mergeCell ref="A244:R244"/>
    <mergeCell ref="A243:R243"/>
    <mergeCell ref="A6:R6"/>
    <mergeCell ref="A9:R9"/>
    <mergeCell ref="A242:R242"/>
    <mergeCell ref="A245:R245"/>
    <mergeCell ref="E37:R37"/>
    <mergeCell ref="E38:R38"/>
    <mergeCell ref="E18:R18"/>
    <mergeCell ref="E24:R24"/>
    <mergeCell ref="A25:R25"/>
    <mergeCell ref="E26:R26"/>
    <mergeCell ref="A26:D26"/>
    <mergeCell ref="A17:D17"/>
    <mergeCell ref="A18:D18"/>
    <mergeCell ref="A44:D44"/>
    <mergeCell ref="E43:R43"/>
    <mergeCell ref="A43:D43"/>
    <mergeCell ref="E45:R45"/>
    <mergeCell ref="A45:D45"/>
    <mergeCell ref="E46:R46"/>
    <mergeCell ref="A46:D46"/>
    <mergeCell ref="A21:D21"/>
    <mergeCell ref="E21:R21"/>
    <mergeCell ref="A33:D33"/>
    <mergeCell ref="E33:R33"/>
    <mergeCell ref="A34:D34"/>
    <mergeCell ref="E36:R36"/>
    <mergeCell ref="E28:R28"/>
    <mergeCell ref="E27:R27"/>
    <mergeCell ref="A28:D28"/>
    <mergeCell ref="A27:D27"/>
    <mergeCell ref="E34:R34"/>
    <mergeCell ref="A31:D31"/>
    <mergeCell ref="E31:R31"/>
    <mergeCell ref="A30:D30"/>
  </mergeCells>
  <pageMargins left="0.7" right="0.7" top="0.75" bottom="0.75" header="0.3" footer="0.3"/>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2" ma:contentTypeDescription="Kurkite naują dokumentą." ma:contentTypeScope="" ma:versionID="2268f002ccd28fe0f4885adfaf2d7380">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e22496113db735f154fb8a07613e5426"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9EF0C3-8F9E-4538-8BEF-E447109FEB45}"/>
</file>

<file path=customXml/itemProps2.xml><?xml version="1.0" encoding="utf-8"?>
<ds:datastoreItem xmlns:ds="http://schemas.openxmlformats.org/officeDocument/2006/customXml" ds:itemID="{6F79035B-2E06-46C3-940F-2F179DB5E923}"/>
</file>

<file path=customXml/itemProps3.xml><?xml version="1.0" encoding="utf-8"?>
<ds:datastoreItem xmlns:ds="http://schemas.openxmlformats.org/officeDocument/2006/customXml" ds:itemID="{6938370F-84F3-42C1-A2A3-89C554EC51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IRD prie VRM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Šarkauskaitė</dc:creator>
  <cp:lastModifiedBy>Regina Katkevičienė</cp:lastModifiedBy>
  <cp:lastPrinted>2020-06-17T08:08:21Z</cp:lastPrinted>
  <dcterms:created xsi:type="dcterms:W3CDTF">2020-01-23T06:42:18Z</dcterms:created>
  <dcterms:modified xsi:type="dcterms:W3CDTF">2021-02-09T13:21:58Z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0x0101008E25670BE377154BAD1C9BBF22B81D14</vt:lpwstr>
  </property>
</Properties>
</file>