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vmsa.sharepoint.com/Bendrai naudojami dokumentai/Finansų valdymo grupė/Strateginis planavimas/Ataskaitos/Ataskaita uz 2025/Galutinės ataskaitos/"/>
    </mc:Choice>
  </mc:AlternateContent>
  <xr:revisionPtr revIDLastSave="0" documentId="8_{50B86DE1-10DE-4108-960B-9F73C4E04A66}" xr6:coauthVersionLast="47" xr6:coauthVersionMax="47" xr10:uidLastSave="{00000000-0000-0000-0000-000000000000}"/>
  <bookViews>
    <workbookView xWindow="-38520" yWindow="-5580" windowWidth="38640" windowHeight="21120" tabRatio="738" xr2:uid="{00000000-000D-0000-FFFF-FFFF00000000}"/>
  </bookViews>
  <sheets>
    <sheet name="Švietimas. 1.1." sheetId="1" r:id="rId1"/>
    <sheet name="1.2." sheetId="4" r:id="rId2"/>
    <sheet name="1.3." sheetId="46" r:id="rId3"/>
    <sheet name="1.4." sheetId="47" r:id="rId4"/>
    <sheet name="1.5." sheetId="8" r:id="rId5"/>
    <sheet name="Socialinė apsauga. 2.1." sheetId="9" r:id="rId6"/>
    <sheet name="2.2." sheetId="10" r:id="rId7"/>
    <sheet name="2.3." sheetId="11" r:id="rId8"/>
    <sheet name="Sveikata. 3.1." sheetId="12" r:id="rId9"/>
    <sheet name="3.2." sheetId="13" r:id="rId10"/>
    <sheet name="Kultūra. 4.1." sheetId="14" r:id="rId11"/>
    <sheet name="4.2." sheetId="15" r:id="rId12"/>
    <sheet name="4.3." sheetId="16" r:id="rId13"/>
    <sheet name="4.4." sheetId="17" r:id="rId14"/>
    <sheet name="Judumas. 5.1." sheetId="18" r:id="rId15"/>
    <sheet name="5.2." sheetId="19" r:id="rId16"/>
    <sheet name="5.3." sheetId="20" r:id="rId17"/>
    <sheet name="5.4." sheetId="21" r:id="rId18"/>
    <sheet name="Ekonom. plėtra 6.1." sheetId="22" r:id="rId19"/>
    <sheet name="6.2." sheetId="23" r:id="rId20"/>
    <sheet name="6.3." sheetId="24" r:id="rId21"/>
    <sheet name="Aplinka. 7.1." sheetId="25" r:id="rId22"/>
    <sheet name="7.2." sheetId="26" r:id="rId23"/>
    <sheet name="7.3." sheetId="27" r:id="rId24"/>
    <sheet name="Apsauga. 8.1." sheetId="28" r:id="rId25"/>
    <sheet name="8.2." sheetId="29" r:id="rId26"/>
    <sheet name="8.3." sheetId="30" r:id="rId27"/>
    <sheet name="8.4." sheetId="31" r:id="rId28"/>
    <sheet name="Paslaugos. 9.1." sheetId="32" r:id="rId29"/>
    <sheet name="9.2." sheetId="33" r:id="rId30"/>
    <sheet name="Planavimas. 10.1." sheetId="34" r:id="rId31"/>
    <sheet name="10.2." sheetId="35" r:id="rId32"/>
    <sheet name="10.3." sheetId="36" r:id="rId33"/>
    <sheet name="Veiksmai (2025)" sheetId="48" state="hidden" r:id="rId34"/>
    <sheet name="Rodikliai (2024)" sheetId="44" state="hidden" r:id="rId35"/>
    <sheet name="Veiksmai (2024)" sheetId="43" state="hidden" r:id="rId36"/>
    <sheet name="Rodikliai" sheetId="39" state="hidden" r:id="rId37"/>
    <sheet name="Veiksmai" sheetId="38" state="hidden" r:id="rId38"/>
    <sheet name="Veiksmai (2023)" sheetId="41" state="hidden" r:id="rId39"/>
    <sheet name="Rodikliai (2023)" sheetId="42" state="hidden" r:id="rId40"/>
  </sheets>
  <definedNames>
    <definedName name="_xlnm._FilterDatabase" localSheetId="23" hidden="1">'7.3.'!$A$2:$I$10</definedName>
    <definedName name="_xlnm.Print_Area" localSheetId="36">Rodikliai!$A$1:$N$237</definedName>
    <definedName name="_xlnm.Print_Area" localSheetId="34">'Rodikliai (2024)'!$A$1:$L$251</definedName>
  </definedNames>
  <calcPr calcId="191028" calcMode="manual"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48" l="1"/>
  <c r="E35" i="48" s="1"/>
  <c r="E6" i="48"/>
  <c r="G2" i="48" s="1"/>
  <c r="F26" i="48"/>
  <c r="F35" i="48" s="1"/>
  <c r="F30" i="48"/>
  <c r="D35" i="48"/>
  <c r="F23" i="48"/>
  <c r="F20" i="48"/>
  <c r="G16" i="48"/>
  <c r="F16" i="48"/>
  <c r="E21" i="48"/>
  <c r="G20" i="48" s="1"/>
  <c r="E19" i="48"/>
  <c r="B35" i="48"/>
  <c r="E17" i="48"/>
  <c r="F7" i="48"/>
  <c r="F12" i="48"/>
  <c r="F10" i="48"/>
  <c r="F32" i="48"/>
  <c r="E31" i="48"/>
  <c r="E30" i="48"/>
  <c r="E28" i="48"/>
  <c r="E27" i="48"/>
  <c r="E26" i="48"/>
  <c r="G26" i="48" s="1"/>
  <c r="E24" i="48"/>
  <c r="G23" i="48" s="1"/>
  <c r="E23" i="48"/>
  <c r="E20" i="48"/>
  <c r="E18" i="48"/>
  <c r="E16" i="48"/>
  <c r="E13" i="48"/>
  <c r="E12" i="48"/>
  <c r="E10" i="48"/>
  <c r="E7" i="48"/>
  <c r="G7" i="48" s="1"/>
  <c r="F2" i="48"/>
  <c r="E5" i="48"/>
  <c r="E4" i="48"/>
  <c r="E3" i="48"/>
  <c r="E2" i="48"/>
  <c r="E34" i="48"/>
  <c r="E33" i="48"/>
  <c r="E32" i="48"/>
  <c r="G32" i="48" s="1"/>
  <c r="E29" i="48"/>
  <c r="E25" i="48"/>
  <c r="E22" i="48"/>
  <c r="E15" i="48"/>
  <c r="G12" i="48" s="1"/>
  <c r="E14" i="48"/>
  <c r="E11" i="48"/>
  <c r="G10" i="48"/>
  <c r="E9" i="48"/>
  <c r="E8" i="48"/>
  <c r="J44" i="44"/>
  <c r="J249" i="44" s="1"/>
  <c r="I44" i="44"/>
  <c r="I249" i="44" s="1"/>
  <c r="F35" i="43"/>
  <c r="G35" i="43"/>
  <c r="G20" i="43"/>
  <c r="F20" i="43"/>
  <c r="C35" i="43"/>
  <c r="D35" i="43"/>
  <c r="K203" i="44"/>
  <c r="K239" i="44"/>
  <c r="K246" i="44"/>
  <c r="G32" i="43"/>
  <c r="E32" i="43"/>
  <c r="F32" i="43"/>
  <c r="G30" i="43"/>
  <c r="G26" i="43"/>
  <c r="G23" i="43"/>
  <c r="F23" i="43"/>
  <c r="G16" i="43"/>
  <c r="G12" i="43"/>
  <c r="G10" i="43"/>
  <c r="G7" i="43"/>
  <c r="F2" i="43"/>
  <c r="G2" i="43"/>
  <c r="G35" i="48" l="1"/>
  <c r="G30" i="48"/>
  <c r="K249" i="44"/>
  <c r="J65" i="44"/>
  <c r="I65" i="44"/>
  <c r="K176" i="44"/>
  <c r="I176" i="44"/>
  <c r="B35" i="43"/>
  <c r="E15" i="43"/>
  <c r="K84" i="44"/>
  <c r="I84" i="44"/>
  <c r="J84" i="44"/>
  <c r="J246" i="44"/>
  <c r="I246" i="44"/>
  <c r="J239" i="44"/>
  <c r="I239" i="44"/>
  <c r="J203" i="44"/>
  <c r="I203" i="44"/>
  <c r="J176" i="44"/>
  <c r="K150" i="44"/>
  <c r="J150" i="44"/>
  <c r="I150" i="44"/>
  <c r="K110" i="44"/>
  <c r="J110" i="44"/>
  <c r="I110" i="44"/>
  <c r="K65" i="44"/>
  <c r="K44" i="44"/>
  <c r="E34" i="43"/>
  <c r="E33" i="43"/>
  <c r="E31" i="43"/>
  <c r="E29" i="43"/>
  <c r="E21" i="43"/>
  <c r="E20" i="43"/>
  <c r="E19" i="43"/>
  <c r="E18" i="43"/>
  <c r="E17" i="43"/>
  <c r="E16" i="43"/>
  <c r="E12" i="43"/>
  <c r="E11" i="43"/>
  <c r="E10" i="43"/>
  <c r="E9" i="43"/>
  <c r="E8" i="43"/>
  <c r="E30" i="43"/>
  <c r="E28" i="43"/>
  <c r="E27" i="43"/>
  <c r="E26" i="43"/>
  <c r="E25" i="43"/>
  <c r="E24" i="43"/>
  <c r="E23" i="43"/>
  <c r="E22" i="43"/>
  <c r="E14" i="43"/>
  <c r="E13" i="43"/>
  <c r="E7" i="43"/>
  <c r="E6" i="43"/>
  <c r="E5" i="43"/>
  <c r="E4" i="43"/>
  <c r="E3" i="43"/>
  <c r="E2" i="43"/>
  <c r="K253" i="42"/>
  <c r="J253" i="42"/>
  <c r="I253" i="42"/>
  <c r="L253" i="42" s="1"/>
  <c r="E35" i="41"/>
  <c r="D35" i="41"/>
  <c r="C35" i="41"/>
  <c r="B35" i="41"/>
  <c r="F35" i="41" s="1"/>
  <c r="F34" i="41"/>
  <c r="F31" i="41"/>
  <c r="F30" i="41"/>
  <c r="F28" i="41"/>
  <c r="F26" i="41"/>
  <c r="F24" i="41"/>
  <c r="F21" i="41"/>
  <c r="F20" i="41"/>
  <c r="F17" i="41"/>
  <c r="F16" i="41"/>
  <c r="F15" i="41"/>
  <c r="F4" i="41"/>
  <c r="F2" i="41"/>
  <c r="G35" i="41"/>
  <c r="F33" i="41"/>
  <c r="F32" i="41"/>
  <c r="F29" i="41"/>
  <c r="F27" i="41"/>
  <c r="F25" i="41"/>
  <c r="F23" i="41"/>
  <c r="F22" i="41"/>
  <c r="F19" i="41"/>
  <c r="F18" i="41"/>
  <c r="F14" i="41"/>
  <c r="F13" i="41"/>
  <c r="F12" i="41"/>
  <c r="F5" i="41"/>
  <c r="F3" i="41"/>
  <c r="F11" i="41"/>
  <c r="F10" i="41"/>
  <c r="F9" i="41"/>
  <c r="F8" i="41"/>
  <c r="F7" i="41"/>
  <c r="F6" i="41"/>
  <c r="L196" i="39"/>
  <c r="F2" i="38"/>
  <c r="F3" i="38"/>
  <c r="F14" i="38"/>
  <c r="E35" i="43" l="1"/>
  <c r="L249" i="44"/>
  <c r="G35" i="38"/>
  <c r="E35" i="38"/>
  <c r="D35" i="38"/>
  <c r="C35" i="38"/>
  <c r="B35" i="38"/>
  <c r="F34" i="38"/>
  <c r="F31" i="38"/>
  <c r="F30" i="38"/>
  <c r="F29" i="38"/>
  <c r="F27" i="38"/>
  <c r="F26" i="38"/>
  <c r="F25" i="38"/>
  <c r="F23" i="38"/>
  <c r="F21" i="38"/>
  <c r="F19" i="38"/>
  <c r="F16" i="38"/>
  <c r="F15" i="38"/>
  <c r="F13" i="38"/>
  <c r="F12" i="38"/>
  <c r="F11" i="38"/>
  <c r="F10" i="38"/>
  <c r="F9" i="38"/>
  <c r="F8" i="38"/>
  <c r="F7" i="38"/>
  <c r="F6" i="38"/>
  <c r="F5" i="38"/>
  <c r="M234" i="39"/>
  <c r="L67" i="39"/>
  <c r="L68" i="39"/>
  <c r="L69" i="39"/>
  <c r="L72" i="39"/>
  <c r="L73" i="39"/>
  <c r="L74" i="39"/>
  <c r="L75" i="39"/>
  <c r="L76" i="39"/>
  <c r="L82" i="39"/>
  <c r="L83" i="39"/>
  <c r="L85" i="39"/>
  <c r="L86" i="39"/>
  <c r="L90" i="39"/>
  <c r="L91" i="39"/>
  <c r="L112" i="39"/>
  <c r="L118" i="39"/>
  <c r="L119" i="39"/>
  <c r="L120" i="39"/>
  <c r="L121" i="39"/>
  <c r="L122" i="39"/>
  <c r="L123" i="39"/>
  <c r="L144" i="39"/>
  <c r="L145" i="39"/>
  <c r="L146" i="39"/>
  <c r="L157" i="39"/>
  <c r="L158" i="39"/>
  <c r="L170" i="39"/>
  <c r="L171" i="39"/>
  <c r="L172" i="39"/>
  <c r="L192" i="39"/>
  <c r="L193" i="39"/>
  <c r="L194" i="39"/>
  <c r="L195" i="39"/>
  <c r="L201" i="39"/>
  <c r="L205" i="39"/>
  <c r="L207" i="39"/>
  <c r="L213" i="39"/>
  <c r="L214" i="39"/>
  <c r="L219" i="39"/>
  <c r="L227" i="39"/>
  <c r="L233" i="39"/>
  <c r="K67" i="39"/>
  <c r="K68" i="39"/>
  <c r="K69" i="39"/>
  <c r="K72" i="39"/>
  <c r="K73" i="39"/>
  <c r="K74" i="39"/>
  <c r="K75" i="39"/>
  <c r="K76" i="39"/>
  <c r="K82" i="39"/>
  <c r="K83" i="39"/>
  <c r="K85" i="39"/>
  <c r="K86" i="39"/>
  <c r="K90" i="39"/>
  <c r="K91" i="39"/>
  <c r="K112" i="39"/>
  <c r="K118" i="39"/>
  <c r="K119" i="39"/>
  <c r="K120" i="39"/>
  <c r="K121" i="39"/>
  <c r="K122" i="39"/>
  <c r="K123" i="39"/>
  <c r="K144" i="39"/>
  <c r="K145" i="39"/>
  <c r="K146" i="39"/>
  <c r="K157" i="39"/>
  <c r="K158" i="39"/>
  <c r="K170" i="39"/>
  <c r="K171" i="39"/>
  <c r="K172" i="39"/>
  <c r="K192" i="39"/>
  <c r="K193" i="39"/>
  <c r="K194" i="39"/>
  <c r="K195" i="39"/>
  <c r="K201" i="39"/>
  <c r="K205" i="39"/>
  <c r="K207" i="39"/>
  <c r="K213" i="39"/>
  <c r="K214" i="39"/>
  <c r="K219" i="39"/>
  <c r="K227" i="39"/>
  <c r="K233" i="39"/>
  <c r="L63" i="39"/>
  <c r="K63" i="39"/>
  <c r="L62" i="39"/>
  <c r="L55" i="39"/>
  <c r="K62" i="39"/>
  <c r="K55" i="39"/>
  <c r="L34" i="39"/>
  <c r="L23" i="39"/>
  <c r="K34" i="39"/>
  <c r="K22" i="39"/>
  <c r="L22" i="39"/>
  <c r="K23" i="39"/>
  <c r="L6" i="39"/>
  <c r="K6" i="39"/>
  <c r="K234" i="39" l="1"/>
  <c r="L234" i="39"/>
  <c r="F35" i="38"/>
  <c r="N234"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U.G.</author>
  </authors>
  <commentList>
    <comment ref="K3" authorId="0" shapeId="0" xr:uid="{5FA6BB6C-0C75-4F6E-90D9-8B85345AD798}">
      <text>
        <r>
          <rPr>
            <b/>
            <sz val="9"/>
            <color indexed="81"/>
            <rFont val="Tahoma"/>
            <family val="2"/>
            <charset val="186"/>
          </rPr>
          <t>U.G.:</t>
        </r>
        <r>
          <rPr>
            <sz val="9"/>
            <color indexed="81"/>
            <rFont val="Tahoma"/>
            <family val="2"/>
            <charset val="186"/>
          </rPr>
          <t xml:space="preserve">
Įrašykite: Vykdytas/ Įvykdytas/ Nevykdytas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Skirma Serbentienė</author>
  </authors>
  <commentList>
    <comment ref="C197" authorId="0" shapeId="0" xr:uid="{CEE75178-54EA-43E9-9CB3-42CB51F78D6B}">
      <text>
        <r>
          <rPr>
            <b/>
            <sz val="9"/>
            <color indexed="81"/>
            <rFont val="Tahoma"/>
            <family val="2"/>
            <charset val="186"/>
          </rPr>
          <t>Skirma Serbentienė:</t>
        </r>
        <r>
          <rPr>
            <sz val="9"/>
            <color indexed="81"/>
            <rFont val="Tahoma"/>
            <family val="2"/>
            <charset val="186"/>
          </rPr>
          <t xml:space="preserve">
įrašykite siektinas reikšmes, jei buvo parengta metodika, siektini rodikliai. Jei metodika neparengta - parašykite priežastis, ir terminus, iki kada  planuojate parengti</t>
        </r>
      </text>
    </comment>
  </commentList>
</comments>
</file>

<file path=xl/sharedStrings.xml><?xml version="1.0" encoding="utf-8"?>
<sst xmlns="http://schemas.openxmlformats.org/spreadsheetml/2006/main" count="6168" uniqueCount="2685">
  <si>
    <t>PATVIRTINTA</t>
  </si>
  <si>
    <t xml:space="preserve">Vilniaus miesto savivaldybės tarybos </t>
  </si>
  <si>
    <t>ŠVIETIMO SRITIS</t>
  </si>
  <si>
    <t>Metai: 2025</t>
  </si>
  <si>
    <t>Eil. Nr.</t>
  </si>
  <si>
    <t>Veiksmo pavadinimas</t>
  </si>
  <si>
    <t xml:space="preserve">Veiksmo aprašymas, detalizacija 
</t>
  </si>
  <si>
    <t>Terminas 2021-2030 metams</t>
  </si>
  <si>
    <t>Organizatoriai, vykdytojai 
(administracijos padalinys)</t>
  </si>
  <si>
    <t>Veiksmo įgyvendinimo stadija</t>
  </si>
  <si>
    <t>Rezultatas už 2025 metus</t>
  </si>
  <si>
    <t>Įvykdytų darbų aprašymas, komentarai</t>
  </si>
  <si>
    <t>Rezultatas už 2024 metus</t>
  </si>
  <si>
    <t>Pagrindinis atsakingas (koordinuojantis)</t>
  </si>
  <si>
    <t>Kiti atsakingi 
(kai keli atsakingi)</t>
  </si>
  <si>
    <t>3</t>
  </si>
  <si>
    <t>1.1.</t>
  </si>
  <si>
    <t xml:space="preserve">TIKSLAS. SUDARYTI SĄLYGAS KIEKVIENAM VAIKUI PASIEKTI AUKŠČIAUSIĄ JAM MĄSTYMO IR KOMPETENCIJŲ LYGĮ </t>
  </si>
  <si>
    <t>1.1.1.</t>
  </si>
  <si>
    <t>UŽDAVINYS. Subalansuotas dalykinių ir bendrųjų kompetencijų ugdymas</t>
  </si>
  <si>
    <t>1.1.1.1.</t>
  </si>
  <si>
    <t>Mokymo procese taikyti metodus, ugdančius asmenines, komunikavimo, pažinimo, socialines, kūrybingumo ir kitas savarankiškai asmenybei reikalingas kompetencijas</t>
  </si>
  <si>
    <t>Šiuo uždaviniu bus siekiama padėti mokiniui ugdyti bendrąsias kompetencijas (asmenines, komunikavimo, pažinimo, socialines, kūrybingumo, problemų sprendimo, kritinio mąstymo ir pan.) bei
dalykines kompetencijas</t>
  </si>
  <si>
    <t>Tęstinė</t>
  </si>
  <si>
    <t>Bendrojo ugdymo struktūrinis padalinys ir ikimokyklinio ugdymo struktūrinis padalinys</t>
  </si>
  <si>
    <t xml:space="preserve">EDU Vilnius
</t>
  </si>
  <si>
    <t>Vykdomas</t>
  </si>
  <si>
    <t>Vykdomos programos, mokymai: kūrybiškumo, tyrinėjimo, fenomenais grįsto ugdymo.</t>
  </si>
  <si>
    <t>2024–25 m. m. sistemiškai fenomenais grįstą ugdymą savo mokyklose diegė 13 Vilniaus miesto bendrojo ugdymo mokyklų. Kartu su TŪM projektu išleisti net du gerųjų patirčių leidiniai.</t>
  </si>
  <si>
    <t>Programą "Tyrinėjimo menas" baigė 6 mokyklos, joje sudalyvavo 150 mokinių, 68 mokytojai ir administracijos atstovai. 2023–2024 m. m. sistemiškai fenomenais grįstą
ugdymą savo mokyklose diegė 6 Vilniaus miesto
bendrojo ugdymo mokyklos – suomišką mokymosi praktiką, skatinančią integruotą dalykų mokymąsi bei praktinį pažinimą.</t>
  </si>
  <si>
    <t>1.1.1.2.</t>
  </si>
  <si>
    <t>Diegti šiuolaikinį dalykinį turinį, apimantį 3 kalbas (lietuvių ar kitą gimtąją, užsienio kalbą ir informacinių technologijų kalbas) ir naujausius mokymo metodus</t>
  </si>
  <si>
    <t>Bendrojo ugdymo struktūrinis padalinys</t>
  </si>
  <si>
    <t>Vilniuje diegiamos tarptautinės programos - Tarptautinio bakalaureato ir Kembridžo programos.</t>
  </si>
  <si>
    <t xml:space="preserve">5 Vilniaus mokyklos pradėjo mokytis pagal Kembridžo programą. Dar 6 mokyklos dėstomiems dalykams pasirinko Tarptautinio bakalaureato programą, taip pat Tarptautinio bakalaureato statuso siekia ir 4 darželiai, o Kembridžo programą įsidiegė 1 darželis Vilniaus mieste. </t>
  </si>
  <si>
    <t>Pasibaigus sisteminiams trejų metų mokymams, mokykloms ir toliau sudaromos galimybės naudotis kūrybiško technologijų panaudojimo ir IT integravimo platforma "Vedliai" - nuo 1 iki 8 klasės.</t>
  </si>
  <si>
    <t>2024–2025 m. m. Vilniaus savivaldybė finansavo 74 mokyklų – iš viso 31 635 – licencijas „Vedlių“ platformoje.</t>
  </si>
  <si>
    <t>1.1.1.3.</t>
  </si>
  <si>
    <t>Didinti STEAM specializacijų ir veiklų patrauklumą bei prieinamumą</t>
  </si>
  <si>
    <t>2021-2025</t>
  </si>
  <si>
    <t>EDU Vilnius</t>
  </si>
  <si>
    <t>Įrengtos 2 FabLab dirbtuvių ir net 13 gamtos mokslų laboratorijos.</t>
  </si>
  <si>
    <t>Vilniaus miesto savivaldybė finansavo 2 FabLab dirbtuvių ir net 13 gamtos mokslų laboratorijų įrengimą sostinės ugdymo įstaigose 2024–25 m. m. Mokyklas atrinko ir įgyvendinimą prižiūrėjo „EDU Vilnius“. Pirmą kartą finansavimas skirtas ir progimnazijoms.</t>
  </si>
  <si>
    <t>Gamtos mokslų laboratorijų konkursas sutelktas į tarptautines programas diegiančias mokyklas.</t>
  </si>
  <si>
    <t>5 Vilniaus miesto mokykloms, kurios diegėsi Kembridžo tarptautinę programą, skirtos lėšos gamtos laboratorijų įrengimui arba atnaujinimui.</t>
  </si>
  <si>
    <t>1.1.2.</t>
  </si>
  <si>
    <t>UŽDAVINYS. Individualus požiūris į kiekvieną vaiką, išmokantis mokytis ir ieškoti sprendimų</t>
  </si>
  <si>
    <t>1.1.2.1.</t>
  </si>
  <si>
    <t>Individualizuoti ugdymo ir vertinimo procesą į pagalbą pasitelkiant technologijas bei dirbtinį intelektą</t>
  </si>
  <si>
    <t>Siekiant geriau atliepti skirtingų vaikų interesus, gebėjimus bei mokymosi stilių, ugdymo procesas bus pritaikytas kiekvienam vaikui, o mokytojai taikys individualius mokymo metodus bei priemones. Mokinių pažanga bus sekama pagal jiems individualiai taikomas ugdymo programas. Bus taikomas partneriškas mokymasis, kur mokytojas yra mokinio pagalbininkas tyrinėjant pasaulį, mokymosi partneris, tačiau ir autoritetas tose srityse, kuriose mokiniui nepakanka patirties ar išminties.</t>
  </si>
  <si>
    <t xml:space="preserve">2024-2026 </t>
  </si>
  <si>
    <t>Dirbtinio intelekto mokymus baigė daugiau nei 150 mokytojų.</t>
  </si>
  <si>
    <t>40 akad. Valandų, dirbtinio intelekto mokymus pavasarį baigė 46 mokytojai, o rudenį pasitelktas naujas finansavimo modelis: „EDU Vilnius“ akredituoja programą, pusę jos lėšų dengia savivaldybė. Tokią programą 4 mokyklose spalio-sausio mėnesiais baigė daugiau nei 120 mokytojų.</t>
  </si>
  <si>
    <t>Matematikos ugdyme toliau sėkmingai naudojamas Eduten - tai virtuali matematikos mokymo(si) sistema moksliškai pagrįsta šiuolaikinės matematikos didaktikos ir pedagogikos tyrimais.</t>
  </si>
  <si>
    <t>Poreikį naudotis Eduten licencijomis 2023–2024 m. m. išsakė 85 % Vilniaus mokyklų (1–8 kl. mokiniai). Atlikta mokytojų ir mokinių tėvų apklausa apie matematikos mokymo(si) Eduten platformos naudojimą, joje sudalyvavo 207 mokytojai ir 2009 tėvai. Dauguma mokytojų nurodė kad platforma yra naudinga arba labai naudinga matematikos mokymui(si) ir padėjo pagerinti mokinių mokymosi rezultatus (75,6–84,4 %).</t>
  </si>
  <si>
    <t>1.1.2.2.</t>
  </si>
  <si>
    <t xml:space="preserve">Užtikrinti tinkamą pagalbą mokymosi ir elgesio sunkumų turintiems mokiniams
</t>
  </si>
  <si>
    <t>2021-2030</t>
  </si>
  <si>
    <t>Bendrojo ugdymo struktūrinis padalinys ir Ikimokyklinio ugdymo struktūrinis padalinys</t>
  </si>
  <si>
    <t>PPT</t>
  </si>
  <si>
    <t>Bendradarbiaujant su Vilniaus pedagogne psichologine tarnyba organizuoti mokymai įstaigų darbuotojams, tėvams, teiktos konsultacijos tėvams bei įstaigoms.</t>
  </si>
  <si>
    <t xml:space="preserve">Siekiant suteikti kokybišką švietimo pagalbą VVPT specialistai įvertino 2232 vaikus dėl specialiųjų ugdymosi poreikių nustatymo (įvertinti 1341 vaikai, besimokantys bendrojo ugdymo įstaigose ir 891 vaikai, besimokantys ikimokyklinio ugdymo įstaigose, iš jų 99 vaikai dėl brandumo ugdytis pagal priešmokyklinio ugdymo programą. Teiktos konsultacijos dėl vaikų brandumo vertinimo 137 tėvams ir 21 ugdymo įstaigų pedagogams. 67 mokiniams ir 149 jų tėvams teiktos 288 konsultacijos dėl psichologinių problemų. Konsultuoti 2 Vilniaus ugdymo įstaigų pedagogai patyrę smurtą, suteiktos 4 psichologo konsultacijos. 
VPPT suteikė virš 5000 konsultacijų mokinių tėvams ir virš 2000 konsultacijų pedagogams, švietimo pagalbos specialistams, ugdymo įstaigų administracijos atstovams dėl SUP turinčių vaikų ugdymo ir švietimo pagalbos organizavimo. 
Kiekvienai Vilniaus miesto savivaldybei pavaldžiai ugdymo įstaigai yra paskirtas VPPT specialistas-kuratorius. 34 Tarnybos specialistai kuruoja 125 ikimokyklinio ir 115 bendrojo ugdymo įstaigas. 2025 m. PPT kuratoriai suteikė apie 6800 konsultacijų Vaiko gerovės komisijų nariams ir švietimo pagalbos specialistams. 
Siekiant gerinti specialiųjų ugdymosi poreikių turinčių mokinių ugdymo kokybę ir stiprinti mokinio padėjėjų profesines kompetencijas 2025 m. buvo organizuoti tiksliniai mokymai mokinio padėjėjams (3 grupės, 47 dalyviai). Siekiant stiprinti Vilniaus ugdymo įstaigų Vaiko gerovės komisijas vesti Mokymai „Pirminio ugdymosi poreikių vertinimas ir 1 priedo pildymas“ (8 grupės bendrojo ugdymo įstaigoms, 9 grupės ikimokyklinio ugdymo įstaigoms, 2 grupės privačioms bendrojo ir ikimokyklinio ugdymo įstaigoms, viso mokymuose dalyvavo – 525 dalyviai).
</t>
  </si>
  <si>
    <t xml:space="preserve">Siekiant pritaikyti individualias programas ir užtikrinti kokybišką ugdymą visiems vaikams, PPT specialistų suteikta 3313 konsultacijų mokinių tėvams ir 1184 konsultacijos pedagogams, švietimo pagalbos specialistams dėl SUP turinčių vaikų ugdymo ir švietimo pagalbos organizavimo, 108 mokiniams ir 152 jų tėvams teiktos 355 konsultacijos dėl psichologinių problemų. 	Įvertinta 118 vaikų dėl brandumo priešmokykliniam ugdymui. Dėl vaikų brandumo vertinimo konsultacijos teiktos 158 tėvams ir 27 ugdymo įstaigų pedagogams. 
108 mokiniams ir 152 jų tėvams teiktos 355 konsultacijos dėl psichologinių problemų. 
PPT specialistai, kuruojantys ugdymo įstaigas, pagal poreikį konsultavo ugdymo įstaigų VGK, mokytojus, tėvus dėl mokinių, turinčių didelių ir labai didelių ugdymosi poreikių ugdymo organizavimo, pagalbos teikimo, individualaus pagalbos plano mokiniui sudarymo. Ugdymo įstaigų bendruomenėms teikiama pagalba buvo koordinuojama ir tai užtikrino savalaikį problemų sprendimą (konfliktinių situacijų prevenciją). Dėl mokinio sunkumų Vilniaus PPT specialistai dalyvavo 35 ugdymo įstaigų VGK, tarpinstituciniuose, atvejo vadybos posėdžiuose. Švietimo pagalbos specialistams teiktos individualios ir grupinės konsultacijos. 
2024 metais pravesta: 11 mokyklų psichologų sudėtingų konsultavimo atvejų aptarimo grupių, 9 ikimokyklinio ugdymo įstaigų psichologų metodinių būrelių susitikimai, 7 - pradinių mokyklų, 8 - progimnazijų ir 7 - gimnazijų psichologų metodinių būrelių susitikimai. Taip pat buvo pravestos 7 psichologų asistentų atvejų aptarimo grupės, 6 - socialinių pedagogų sudėtingų darbo atvejų aptarimų grupės, 7 - socialinių pedagogų, dirbančių ikimokyklinio ugdymo įstaigose metodiniai susitikimai, 6 - mokyklų logopedų sudėtingų darbo atvejų aptarimo grupės, 11 - ikimokyklinio ugdymo įstaigų logopedų sudėtingų darbo atvejų aptarimo grupių, 9 - specialiųjų pedagogų sudėtingų darbo atvejų aptarimo grupės, 5 - įtraukiojo ugdymo sudėtingų darbo atvejų aptarimo grupės. 
•	Teikta skubi pedagoginė psichologinė pagalba ugdymo įstaigoms „Mobilios komandos“ principu. Dėl skubios mobilios pagalbos kreipėsi 5 ugdymo įstaigos, konsultuoti 32 ugdymo įstaigų bendruomenių nariai, organizuoti mokinio veiklos stebėjimai dėl skubios pagalbos teikimo. Skubią mobilią pagalbą ugdymo įstaigų bendruomenėms teikė 3 Vilniaus PPT specialistai. 
</t>
  </si>
  <si>
    <t>1.1.2.3.</t>
  </si>
  <si>
    <t xml:space="preserve">Kelti mokytojų kompetencijas įtraukiojo ugdymo supratimo bei praktikos taikymo srityje
</t>
  </si>
  <si>
    <t xml:space="preserve">2021-2023 </t>
  </si>
  <si>
    <t>VŠPC
PPT</t>
  </si>
  <si>
    <t xml:space="preserve">Baigta 2023 m. </t>
  </si>
  <si>
    <t>1.1.3.</t>
  </si>
  <si>
    <t>UŽDAVINYS. Tvari, nuosekliai tobulėjanti, įkvepianti mokytis pedagogų bendruomenė</t>
  </si>
  <si>
    <t>1.1.3.1.</t>
  </si>
  <si>
    <t>Užtikrinti atitinkamos kvalifikacijos darbuotojų pritraukimą, sudarant kokybiškas sąlygas darbui</t>
  </si>
  <si>
    <t>Pedagogai, ugdymo procesas ir naudojamos priemonės atitiks naujausias pasaulines ugdymo tendencijas, mokyklose dirbs pastoviai tobulėjanti ir nuolatos atsinaujinanti mokytojų bendruomenė. Pedagogų kvalifikacija bus keliama tikslingai, atliepiant pasaulines tendencijas ir miesto prioritetus</t>
  </si>
  <si>
    <t xml:space="preserve">2021-2030 </t>
  </si>
  <si>
    <t>Sudaromos sąlygos asmenis be pedagogo kvalifikacijos arba reikiamų kompetencijų nemokamai studijuoti ir jas įgyti, taip užtikrinant naujų pedagogų rengimą. Taip pat vykdoma programa "Pradedu mokyti Vilniuje".</t>
  </si>
  <si>
    <t xml:space="preserve">Vykdomas projektas „Studijos mokytojams“ Finansuojamos asmenų, norinčių tapti mokytojais arba pagalbos specialistais ir persikvalifikuoti norinčių mokytojų studijos aukštosiose mokyklose. Projekte gali dalyvauti asmenys, turintys aukštąjį išsilavinimą ir norintys dirbti pedagogais Vilniaus švietimo įstaigose bei šiuo metu Vilniaus švietimo įstaigose dirbantys mokytojai. 2025 metų rudenį studijas pradėjo 185 Vilniaus miesto savivaldybės biudžeto lėšomis finansuojamų studentai: 70 ketina įgyti pedagogo kvalifikaciją, profesinėse pedagogikos studijose, 30 ikimokyklinio ugdymo,	15 pradinio ugdymo, 10 socialinės pedagogikos, 30 logopedijos, 30 specialiosios pedagogikos.
Po sėkmingos viešinimo kampanijos sulaukta rekordinio paraiškų skaičiaus į programą „Pradedu mokyti Vilniuje“: paraiškas pateikė 210 asmenų. Iš jų dalyvauti pakvietėme kiek daugiau nei 100. Birželio ir rugpjūčio „Vasaros mokymų“ užsiėmimuose bei „Rudens stovykloje“ dalyvavo po beveik 40 pradedančiųjų mokytojų.
Pirmą kartą išbandomas naujas pedagogikos profesinių studijų modelis, kai studijos trunka 2 metus. „EDU Vilnius“ programos „Pradedu mokyti Vilniuje“ dalyviai turi galimybę pirmuosius 30 studijų kreditų įgyti pirmaisiais metais dalyvaudami programoje. Antraisiais metais likusius 30 kreditų įgis studijuodami Mykolo Romerio universitete. Pagal šį studijų modelį rudenį mokytis pradėjo 17 norinčiųjų tapti mokytojais.
</t>
  </si>
  <si>
    <t xml:space="preserve">Vykdomas projektas „Studijos mokytojams“ Finansuojamos asmenų, norinčių tapti mokytojais arba pagalbos specialistais ir persikvalifikuoti norinčių mokytojų studijos aukštosiose mokyklose. Projekte gali dalyvauti asmenys, turintys aukštąjį išsilavinimą ir norintys dirbti pedagogais Vilniaus švietimo įstaigose bei šiuo metu Vilniaus švietimo įstaigose dirbantys mokytojai. 2024 m. rudenį studijas pradėjo 311 Vilniaus miesto savivaldybės biudžeto lėšomis finansuojamų studentų. 120 iš jų ketina įgyti pedagogo kvalifikaciją profesinėse pedagogikos studijose, kiti ketina įgyti papildomų kompetencijų perkvalifikavimo studijose: 60 ikimokyklinio ugdymo, 25 pradinio ugdymo, 15 socialinės pedagogikos, 40 logoppedijos, 47 specialiosios pedagogikos ir 4 anglų kalbos.
Dalyvauti programoje „Pradedu mokyti Vilniuje“ paraiškas pateikė 46 asmenys. Po motyvacinio pokalbio į programą pakviesti 40 dalyvių. Aštuonių dienų Vasaros stovykloje dalyvavo 37 programos dalyviai. 400 Eur priemoka kas mėnesį ispanų (antros) kalbos mokytojams (įsigaliojo nuo 2024 m. rugpjūčio 12 d.)
Siekiant į Vilniaus ugdymo įstaigas antrosios kalbos mokymui pritraukti ispanų kalbos mokytojus, Vilniaus miesto savivaldybė nustatė šių mokytojų pritraukimo tvarką ir finansinės paramos dydį. Pilnu krūviu dirbantis ispanų kalbos (II-osios užsienio) mokytojas prie atlyginimo gaus 400 eurų priedą kas mėnesį, jau atskaičius mokesčius. Jeigu ispanų kalbos mokytojas yra įdarbintas mokykloje ne visai pareigybės darbo laiko normai arba didesnei pareigybės darbo laiko normai, finansinės priemonės dydis proporcingai mažinamas arba didinamas. Finansinė priemonė tam pačiam asmeniui skiriama ne ilgiau kaip 36 mėnesius. Ši priemoka skiriama priimtam į antros (ispanų) užsienio kalbos mokytojo pareigybę mokykloje (visai pareigybės darbo laiko normai arba jos daliai), jei ispanų kalbos mokytojas studijuoja arba turi reikiamą išsilavinimą dirbti mokytoju ir sprendimo dėl finansavimo priemonės skyrimo metu atitinka visas sąlygas.
Siekiant pritraukti ir išlaikyti aukštos kvalifikacijos specialistus švietimo sistemoje, skatinti mokytojų profesinį tobulėjimą bei pripažinti jų akademinius pasiekimus, Vilniaus miesto savivaldybės biudžeto lėšomis skiriamos iki 20 proc. priemokos pedagogams, kurie turi mokslo daktaro laipsnį. Tai padeda stiprinti mokymo kokybę ir užtikrina, kad mokiniai būtų ugdomi pedagogų, turinčių gilias dalyko žinias ir mokslinį pasirengimą. Vilniaus miesto savivaldybės biudžeto lėšomis skiriamos 30 proc. priemokos pedagogams, dirbantiems tarptautinio bakalaureato klasėse. Šis darbas reikalauja specifinių žinių, intensyvaus pasiruošimo bei mokymo metodų, kurie skiriasi nuo tradicinės mokymo programos.
Priemokos skatina pedagogus investuoti į papildomą kvalifikaciją, tobulėti profesinėje srityje ir užtikrinti aukštą mokymo kokybę tarptautiniame kontekste. Vilniaus miesto savivaldybės biudžeto lėšomis skiriamos 30 proc. priemokos pedagogams, dirbantiems tarptautinio bakalaureato klasėse. Šis darbas reikalauja specifinių žinių, intensyvaus pasiruošimo bei mokymo metodų, kurie skiriasi nuo tradicinės mokymo programos.
Priemokos skatina pedagogus investuoti į papildomą kvalifikaciją, tobulėti profesinėje srityje ir užtikrinti aukštą mokymo kokybę tarptautiniame kontekste. Vilniaus miesto savivaldybė rekomenduoja Vilniaus miesto savivaldybės bendrojo ugdymo mokykloms, kurios yra akredituotos vykdyti Kembridžo programas arba turinčios kandidato statusą, papildyti mokyklų darbuotojų darbo apmokėjimo sistemos aprašus ir juose priskirti darbą arba pasiruošimą dirbti pagal Kembridžo programą (-as) tai kategorijai, dėl kurios mokytojams gali būti skiriama nustatyto dydžio priemoka:
</t>
  </si>
  <si>
    <t>1.1.3.2.</t>
  </si>
  <si>
    <t xml:space="preserve">Užtikrinti nuoseklų pedagogų kvalifikacijos tobulinimą bei efektyviausių ugdymo metodikų diegimą remiantis naujausiomis ugdymo tendencijomis
</t>
  </si>
  <si>
    <t>Įvairiausiose srityse vykdomos nemokamos 40 akad. val. mokymų programos mokytojams, skatinama metodinių grupių veikla.</t>
  </si>
  <si>
    <t>Per metus net 925 mokytojai baigė ilgalaikius, 40 arba daugiau valandų mokymus (pačiose įvairiausiose programose).
Vilniaus mieste veikia 30 dalykų metodinių būrelių tarybos. Su „EDU Vilnius“ pagalba tarybos suorganizavo 35 seminarus, konferencijas, edukacinius-pažintinius vizitus. Juose dalyvavo virš 2000 mokytojų. 
Antrą kartą suorganizavome gerųjų patirčių dalijimosi konferenciją pedagogams „Mokau(si) 2025“, kurioje sulaukta daugiau nei 400 dalyvių.</t>
  </si>
  <si>
    <t>Net 713 Vilniaus mokytojų šiemet baigė ilgalaikes (nuo 40 val.) "Edu Vilnius" vykdomas mokymų programas ir gavo pažymėjimus. VŠPC vykdoma veikla „Pedagogų metodinės grupės“, kuria skatinimas mokytojų bendradarbiavimas, organizuojami įvairūs renginiai, vyksta mokytojų idėjų įgyvendinimas, pasidalijimas patirtimi. Tai padeda užtikrinti mokymo vienodumą ir kokybę, dalytis efektyviais mokymo metodais, kartu spręsti iššūkius ir tobulinti mokinių pasiekimus. Toks bendradarbiavimas stiprina dalyko bendruomenę, leidžia greičiau reaguoti į ugdymo pokyčius ir naujoves bei kurti nuoseklų ugdymo procesą visiems mokiniams. Vilniaus mieste veikia 31 dalyko metodinių būrelių tarybos, kurios pagal poreikius, padedant „Edu Vilnius“, organizuoja kvalifikacijos tobulinimo renginius savo dalyko bendruomenėms. 2024 m. naujai susibūrė karjeros specialistų ir ikimokyklinio ugdymo fizinio ugdymo mokytojų tarybos. Buvo perrinktos 6 dalykų metodinių būrelių tarybos.
Mokytojai ir kiti, neabejingi švietimui, kasmet yra kviečiami į išskirtinę mokytojų savaitės konferenciją (EDU Vilnius). 2024 m. organizuota gerųjų patirčių dalijimosi konferencija pedagogams „Mokau(si)“, kurioje sulaukta apie 300 dalyvių. Buvo 3 skirtingos temos-erdvės: apie mokytojų ir mokinių savijautą, apie darnumą ir apie kitokį ugdymą. Dalyviai konferenciją įvertino ir vidutiniškai skyrė 8,7 balo iš 10</t>
  </si>
  <si>
    <t>1.1.4.</t>
  </si>
  <si>
    <t>UŽDAVINYS. Gerai informuotas ir sąmoningai savo karjeros kelią pasirenkantis mokinys</t>
  </si>
  <si>
    <t>1.1.4.1.</t>
  </si>
  <si>
    <t xml:space="preserve">Skatinti mokinių karjeros planavimą, orientuotą į mokinio pašaukimą ir gebėjimus bei atliepiantį miesto poreikius
</t>
  </si>
  <si>
    <t>Uždaviniu siekiama padėti mokiniams įgyti reikiamą kokybišką išsilavinimą, tikslingai pasirengti tolesnėms studijoms ir (ar) sėkmingai įsitvirtinti darbo rinkoje bei gyvenime.</t>
  </si>
  <si>
    <t>2024-2026</t>
  </si>
  <si>
    <t>Vilniaus miesto mokyklose kryptingai stiprintas mokinių karjeros planavimas, orientuojantis į individualius mokinių gebėjimus, interesus ir miesto darbo rinkos poreikius. Didžiausias dėmesys skirtas karjeros paslaugų prieinamumo užtikrinimui, profesinio orientavimo veiklų plėtrai bei bendradarbiavimui su aukštojo mokslo, profesinio mokymo įstaigomis ir darbdaviais.</t>
  </si>
  <si>
    <t>Vilniaus miesto mokyklose karjeros paslaugas teikė karjeros specialistai, dirbantys viso arba dalinio etato pagrindu. Pagal mokinių skaičių mokykloms buvo skirta daugiau kaip 84 karjeros specialisto etatai, iš kurių apie du trečdaliai buvo faktiškai užimti. Karjeros paslaugos labiausiai koncentruotos gimnazijose, kuriose mokiniai priima svarbiausius sprendimus dėl tolesnio mokymosi ir profesinės krypties, tačiau paslaugos teikiamos ir progimnazijose, pagrindinėse bei pradinėse mokyklose. Mokyklose buvo vykdomos individualios karjeros konsultacijos, profesinio veiklinimo veiklos, karjeros dienos, praktiniai vizitai į įmones, susitikimai su įvairių profesijų atstovais, virtualios karjeros veiklos. Didelė dalis mokyklų profesinį orientavimą integravo į ugdymo procesą – klasės valandėles, dalykų pamokas, projektines veiklas bei neformalųjį švietimą. Tokiu būdu mokiniai buvo skatinami pažinti savo gebėjimus, interesus, reflektuoti mokymosi patirtis ir sąmoningai planuoti tolesnį mokymosi bei profesinį kelią.
"Vilnius yra mokykla" sukelta 40 į karjeros ugdymą orientuotų pamokų, kurias partneriai Vilniaus mokiniams vedė šimtus kartų.</t>
  </si>
  <si>
    <t>Įgyvendinamas per įvairias iniciatyvas, skirtas skatinti mokinių karjeros planavimą, atsižvelgiant į jų pašaukimą, gebėjimus ir miesto poreikius.</t>
  </si>
  <si>
    <t xml:space="preserve">Mokyklose vykdomos karjeros planavimo pamokos, konsultacijos, padedančios mokiniams atrasti savo stiprybes ir ateities profesijos kryptį.
Organizuojamos ekskursijos į įmones, susitikimai su specialistais, kurių metu leidžia mokiniams susipažinti su realia darbo aplinka.
Darbui su mokiniais metu naudojami įvairūs testai, platformos ir įrankiai, padedantys mokiniams analizuoti savo gabumus ir pasirinkti tinkamą karjeros kelią.
</t>
  </si>
  <si>
    <t>1.1.4.2.</t>
  </si>
  <si>
    <t xml:space="preserve">Pasiekti, kad informacija ir pagalba ugdymo karjerai klausimais būtų lengvai prieinama kiekvienam pedagogui ir tėvams
</t>
  </si>
  <si>
    <t>Bendradarbiaujant kartu su LINEŠA, visa atuali informacija yra pateikiama svetainėje MUKIS. Taip yra organizuoajmi reguliarūs susitikimai su karjeros konsultantais, informacija yra teikiama tėvams tėvų susirinkimų metu bei per karjeros dienas.</t>
  </si>
  <si>
    <t>Karjeros ugdymo informacija pedagogams buvo teikiama per karjeros specialistų veiklą mokyklose, metodines konsultacijas, bendradarbiavimą su klasių vadovais bei ugdymo planų rengimo ir derinimo procesus. Pedagogai buvo įtraukiami į ugdymo karjerai veiklų planavimą ir įgyvendinimą, karjeros ugdymas integruojamas į dalykų pamokas, klasės valandėles, projektines ir neformaliojo švietimo veiklas. Tai sudarė sąlygas pedagogams geriau suprasti ugdymo karjerai tikslus, metodus ir savo vaidmenį mokinių karjeros planavimo procese. Tėvams informacija apie ugdymą karjerai buvo teikiama per mokyklų organizuojamas veiklas, individualias karjeros specialisto konsultacijas, karjeros renginius, susitikimus, taip pat per mokyklų interneto svetaines ir kitus informacijos sklaidos kanalus. Tėvai buvo supažindinami su karjeros planavimo svarba, mokinių profesinio pasirinkimo galimybėmis, tolesnio mokymosi kryptimis bei priėmimo į profesinio mokymo ir aukštojo mokslo įstaigas aktualijomis.</t>
  </si>
  <si>
    <t>Siekiama, kad informacija ir pagalba ugdymo karjerai klausimais būtų lengvai prieinama tiek pedagogams, tiek tėvams, užtikrinant efektyvų mokinių karjeros planavimą.</t>
  </si>
  <si>
    <t>Organizuojami seminarai, susitikimai karjeros konsultantams. Mokyklose organizuojamos karjeros dienos, kuriose gali dalyvauti patys tėvai.</t>
  </si>
  <si>
    <t>1.1.4.3.</t>
  </si>
  <si>
    <t xml:space="preserve">Modernus, konkurencingas, integruotas ir miesto poreikius atitinkantis profesinis ugdymas
</t>
  </si>
  <si>
    <t>Aktyvus bendradarbiavimas su profesinėmis mokyklomis. Mokyklos taip pat aktyviai dalyvauja "Vilnius yra mokykla" siūlomose profesiniuose veiklinimuose.</t>
  </si>
  <si>
    <t>2025 m. aktyviai plėtotas bendradarbiavimas su aukštosiomis mokyklomis, profesinio mokymo įstaigomis, verslo įmonėmis ir kitais socialiniais partneriais. Šios partnerystės sudarė sąlygas mokiniams praktiškai susipažinti su skirtingomis profesijomis, taip prisidedant prie mokinių profesinių pasirinkimų, atitinkančių Vilniaus miesto darbo rinkos poreikius, formavimo.</t>
  </si>
  <si>
    <t>Mokyklos aktyviai dalyvauja „Edu Vilnius“ organizuojamame projekte „Vilnius yra mokykla“, kuris skatina modernų ir praktišką profesinį ugdymą.</t>
  </si>
  <si>
    <t>Edu Vilnius platformoje „Vilnius yra mokykla“ karjeros konsultantai kartu su mokiniais gali pasirinkti ir organizuoti pamokas me mokyklos teritorijoje, profesinį veiklinimimą, pažintinius vizitus į įmones ar aukštąsias mokyklas.</t>
  </si>
  <si>
    <t>1.2.</t>
  </si>
  <si>
    <t>TIKSLAS. VISIEMS VAIKAMS UŽTIKRINTI KOKYBIŠKŲ ŠVIETIMO PASLAUGŲ PRIEINAMUMĄ</t>
  </si>
  <si>
    <t>1.2.1.</t>
  </si>
  <si>
    <t>UŽDAVINYS. Įkvepianti edukacinė aplinka</t>
  </si>
  <si>
    <t>1.2.1.1.</t>
  </si>
  <si>
    <t>Atsižvelgiant į šiuolaikinius ugdymo poreikius modernizuoti mokyklų tinklą, renovuoti pastatus bei atnaujinti įrangą</t>
  </si>
  <si>
    <t>Šis uždavinys apima ugdymo įstaigų fizinio ir informacinio prieinamumo visiems bendruomenės nariams didinimą; ugdančios, motyvuojančios ir palankų emocinį klimatą užtikrinančios mokyklos aplinkos kūrimą; mokyklos aplinkos, kuri būti palanki ugdymo įstaigų bendruomenės narių sveikatai ir atitiktų naujausių ugdymo principų, užtikrinimą.</t>
  </si>
  <si>
    <t xml:space="preserve">Švietimo aplinkos
struktūrinis
padalinys
</t>
  </si>
  <si>
    <t>Sudarytos 5 statybos darbų Rangos sutartys: Darželis "Žirniukas" Verkių g. 17 (atnaujinimas / modernizavimas); Darželis Žemynos g. 2C (nauja statyba); Darželis Pajautos g. 7 (nauja statyba); Progimnazija Pavilnionių g. 25 (nauja statyba); Darželis Aušrinės g. 10A (nauja statyba). Sudarytos 4 naujos Projektavimo sutartys: Šv. Kristoforo gimnazija Kazliškių g. 4 (rekonstravimas); VGTU Inžinerijos licėjaus Nemenčinės pl. 16 (rekonstravimas); S. Konarskio gimnazijos Statybininkų g. 5 sporto salės priestatas (nauja statyba); Šilo ugdymo 2centro Lakštingalų g. 8 (rekonstravimas). Tęsiamos 9 ankstesnės Projektavimo sutartys: Darželis Bieliūnų g.5 (nauja statyba); Progimnazija Bajorų kel. 12 (nauja statyba); Darželis-mokykla Moravų g. 4 (nauja statyba); A. Mickevičiaus licėjus Kruopų g. 11 (kapitalinis remontas); Darželis Kernavės g. 82 (nauja statyba); "Vyturio" pradinė mokykla Taikos g. 189 (rekonstravimas); VKGP filialas Blindžių g. 3 (rekonstravimas); VKGP filialas Miglos g. 1A (rekonstravimas); Darželis Braškių g. 54 (nauja statyba). Tęsiamos statybos darbų Rangos sutartys: "Vilties" spec. mokykla/daugiafunkcinis centras Savanorių g. 5 (statybos darbai yra užbaigti, vykdomos statybos užbaigimo procedūros).</t>
  </si>
  <si>
    <t xml:space="preserve">Vykdomas
</t>
  </si>
  <si>
    <t>Pasirašytos naujos statybos projektavimo paslaugų sutartys po įvykusių architektūrinių projektų konkursų (APK): Mokykla-darželis, Moravų g. 4; Nr. A62-552/24,2024-07-25 (nauja statyba);Darželis, Braškių g. 54; Nr. A62-971,2024-12-27 (nauja statyba). Tęsiami naujos statybos projektavimo darbai pagal ankstesniais metais pasirašytas projektavimo sutartis:
Gimnazija, M. Marcinkevičiaus g. 72 (nauja statyba);
Progimnazija, S. Lozoraičio g. 95 (nauja statyba); 
Progimnazija, Pavilnionių g. 25 (nauja statyba);
Progimnazija, Bajorų kel.12 (nauja statyba);
Darželis, Kernavės g. 82 (nauja statyba);
Darželis, Aušrinės g. 10A (nauja statyba);
Darželis, Bieliūnų g. 5 (nauja statyba);
Darželis, Pajautos g. 7 (nauja statyba). Tęsiami rekonstravimo ir kapitalinio remonto projektavimo darbai pagal ankstesniais metais pasirašytas projektavimo sutartis:
Progimnazija, Lukiškių skg. 5 (rekonstravimas);
Pradinė mokykla, Šeškinės g. 15 (rekonstravimas), (VMSA ir VVK sutartį pasirašė 2023 m., tiekėjas 2024 m.);
Pradinė mokykla, Taikos g. 189 (rekonstravimas); 
Pradinė mokykla, Blindžių g. 3 (rekonstravimas);
Pradinė mokykla, Miglos g. 1A (rekonstravimas);
Licėjus, A. Mickevičiaus licėjus, Kruopų g. 11 (kapitalinis remontas).
Užbaigti projektavimo darbai, gauti statybą leidžiantys dokumentai (SLD):Darželis, Žemynos 2C (nauja statyba), SLD Nr. LSNS-01-240510-00277,2025-05-10.
Tęsiamos rangos sutartys, vykdomi statybos darbai:
Mokykla „Vilties“, Savanorių pr. 55 (rekonstravimas);
Darželis „Malūnėlis“, Popieriaus g. 7 (kapitalinis remontas).
Užbaigtos rangos sutartys, gauti statybos užbaigimo aktai (SUA):
Darželis, Tolminkiemio g. 11A (nauja statyba), SUA Nr. ACCA-00-241212-00266,2024-12-12;
Mokykla-darželis „Vilija“, Taikos g. 15 (rekonstravimas), SUA Nr. ACCA-00-240618-00127,2024-06-18.</t>
  </si>
  <si>
    <t>Įvykdyta</t>
  </si>
  <si>
    <t xml:space="preserve">Baigti Projektai (objektų statybos darbai): Darželis, Popieriaus g. 7 (kapitalinis remontas).
Suprojektuota (užbaigtas projektavimas, gautas statybą leidžiantis dokumentas - SLD) 7 Projektai: Darželis Pajautos g. 7 (nauja statyba); VKGP Lukiškių g. 5 (rekonstravimas); Progimnazija S. Lozoraičio g. 95 (nauja statyba); Progimnazija Pavilnionių g. 25 (nauja statyba); Darželis Aušrinės g. 10A (nauja statyba); „Šeškinės“ pradinė mokykla Šeškinės g. 15 (rekonstravimas); Gimnazija M. Marcinkevičiaus g. 72 (nauja statyba).
</t>
  </si>
  <si>
    <t xml:space="preserve">Baigti Projektai:
Darželis, Tolminkiemio g. 11A (nauja statyba);
Mokykla-darželis „Vilija“, Taikos g. 15 (rekonstravimas).
</t>
  </si>
  <si>
    <t>Finansų valdymo grupės Projektų finansavimo komanda</t>
  </si>
  <si>
    <t>Vykdomi Vilniaus miesto Balsių progimnazijos statybos, ūkio priežiūros ir administravimo paslaugų metiniai mokėjimai</t>
  </si>
  <si>
    <t>Vilniaus miesto Balsių progimnazijos statybos, ūkio priežiūros ir administravimo paslaugų metinis mokėjimas</t>
  </si>
  <si>
    <t>1.2.2.</t>
  </si>
  <si>
    <t>UŽDAVINYS. Galimybė rinktis ugdymo formą, darželį ir mokyklą pagal vaiko gyvenamąją vietą ir poreikius</t>
  </si>
  <si>
    <t>1.2.2.1.</t>
  </si>
  <si>
    <t>Užtikrinti mokyklų steigimą, atitinkantį miestiečių poreikius (įgalinti ugdymą šeimoje)</t>
  </si>
  <si>
    <t>Turi būti sudaromos vienodos sąlygos pasirinkti ugdymo formą pagal individualius poreikius (viešoji ar privati ugdymo įstaiga, ugdymas šeimoje). Taipogi, siekiant atliepti augančio miesto poreikius ir sudaryti galimybes mokytis arčiausiai gyvenamosios vietos, bus efektyviai planuojama ir įgyvendinama ugdymo įstaigų tinklo plėtra.</t>
  </si>
  <si>
    <t xml:space="preserve">Bendrojo ugdymo struktūrinis padalinys
</t>
  </si>
  <si>
    <t>Vykdant Vilniaus miesto savivaldybės bendrojo ugdymo mokyklų tinklo pertvarkos 2021–2025 metų bendrąjį planą, patvirtintą Vilniaus miesto savivaldybės tarybos 2021 m. kovo 31 d. sprendimu Nr. 1-902 „Dėl Vilniaus miesto savivaldybės bendrojo ugdymo mokyklų tinklo pertvarkos 2021–2025 metų bendrojo plano patvirtinimo“, sudaromos vis didesnės mokymosi prieinamumo galimybės įvairių gebėjimų ir polinkių turintiems mokiniams, užtikrinamas mokymosi tęstinumas atliepiant gyventojų etninius, kalbinius, kultūrinius socialinius ir kitus švietimo ir ugdymosi poreikius, stiprinami tarpmokykliniai integraciniai ryšiai.</t>
  </si>
  <si>
    <t xml:space="preserve">Įgyvendinant plane numatytus siekius, 2025 m.:
•	pritarta biudžetinės įstaigos Vilniaus „Vilnios“ pagrindinės mokyklos pavadinimo pakeitimui, struktūros pertvarkai ir Biudžetinės įstaigos Vilniaus „Šiaurės“ progimnazijos nuostatų patvirtinimui;
•	pritarta leisti Vilniaus Vytauto didžiojo gimnazijai, Vilniaus Žemynos progimnazijai, Vilniaus šv. Kristoforo progimnazijai, Vilniaus Maironio progimnazijai, Vilniaus kunigaikščio Gedimino progimnazijai, Vilniaus Volungės darželiui-mokyklai ir Vilniaus licėjui jungtis į Lietuvos tarptautinio bakalaureato mokyklų asociaciją;
•	Vilniaus mieste padidėjo II užsienio kalbos pasirinkimo galimybės. Vaikai gali rinktis išių kalbų: anglų, vokiečių, ispanų, prancūzų, rusų, lenkų, italų. Ryškiai padidėjo besimokančių ispanų kalbos – 2229, vokiečių kalbos – 225, o rusų kalbos sumažėjo – virš 3352 vaikų.
</t>
  </si>
  <si>
    <t>Dėl tinklo infrastruktūros pokyčių, kurie vykdomi pagal Vilniaus miesto savivaldybės bendrojo ugdymo mokyklų tinklo pertvarkos 2021–2025 metų bendrąjį planą, patvirtintą Vilniaus miesto savivaldybės tarybos 2021 m. kovo 31 d. sprendimu Nr. 1-902 „Dėl Vilniaus miesto savivaldybės bendrojo ugdymo mokyklų tinklo pertvarkos 2021–2025 metų bendrojo plano patvirtinimo“, sudaromos vis didesnės mokymosi prieinamumo galimybės įvairių gebėjimų ir polinkių turintiems mokiniams, užtikrinamas mokymosi tęstinumas atliepiant gyventojų etninius, kalbinius, kultūrinius socialinius ir kitus švietimo ir ugdymosi poreikius, stiprinami tarpmokykliniai integraciniai ryšiai.</t>
  </si>
  <si>
    <t xml:space="preserve"> Įgyvendinant plane numatytus siekius, 2024 m.:
●	pertvarkyta Vilniaus „Minties“ ir Vilniaus savivaldybės Grigiškių “Šviesos” gimnazijų struktūra (įsteigtos naujos specialiosios klasės didelių specialiųjų ugdymosi poreikių mokiniams);
●	pertvarkyta Vilniaus Vytauto Didžiojo gimnazijos struktūra (gimnazijai leista siekti Tarptautinio bakalaureato programos ir pagrindiniame ugdyme);
●	priimtas sprendimas dėl Vilniaus Verkių mokyklos-daugiafunkcio centro struktūros pertvarkos (atsisakyta dienos socialinės globos paslaugų);
●	pradėta Vilniaus “Vilnios” pagrindinės mokyklos struktūros pertvarka, atsisakyta, siekiant sukurti daugiau mokymosi vietų pagal pradinio ugdymo programą, 9-10 klasių formavimo. 
●	suteikta teisė siekti kandidatės statuso Tarptautinio bakalaureato programai vykdyti Vilniaus Žemynos progimnazijai, Vilniaus šv. Kristoforo progimnazijai, Vilniaus “Volungės darželiui-mokyklai;
●	pertvarkyta Vilniaus Šolomo Aleichemo ORT gimnazijos struktūra (gimnazijai leista vykdyti ikimokyklinio ugdymo programą ir formuoti ikimokyklinio ugdymo grupes);
●	pritarta užsienio šalies neformaliojo ugdymo programos (Kembridžo) įgyvendinimui Vilniaus Balsių progimnazijoje, Vilniaus “Spindulio” progimnazijoje, Vilniaus Pavilnio progimnazijoje, Vilniaus Šolomo Aleichemo ORT gimnazijoje, Vilniaus Žemynos gimnazijoje;
●	priimtas sprendimas steigti klases ir lietuvių mokomąja kalba Vilniaus Liepkalnio mokykloje ir Vilniaus „Žaros“ gimnazijoje. 
●	Vilniaus mieste padidėjo II užsienio kalbos pasirinkimo galimybės. Vaikai gali rinktis išių kalbų: anglų, vokiečių, ispanų, prancūzų, rusų, lenkų, italų. Ryškiai padidėjo besimokančių ispanų kalbos – 2,5 tūkst., vokiečių kalbos – 600, prancūzų kalbos – virš 200 vaikų. 
</t>
  </si>
  <si>
    <t>1.2.3.</t>
  </si>
  <si>
    <t xml:space="preserve">UŽDAVINYS. Sumaniai ir efektyviai valdomos Vilniaus miesto mokyklos ir darželiai </t>
  </si>
  <si>
    <t>1.2.3.1.</t>
  </si>
  <si>
    <t xml:space="preserve">Skatinti ugdymo įstaigos bendruomenės narių įsitraukimą į savivaldą
</t>
  </si>
  <si>
    <t xml:space="preserve">Uždaviniu siekiama sustiprinti viso tinklo valdysenos procesą per duomenis, užtikrinti Vilniaus mokyklų orientaciją į efektyvumą bei aukštos švietimo pridėtinės vertės kūrimą </t>
  </si>
  <si>
    <t>Įvertinta visų bendrojo ugdymo mokyklų nuostatų projektai, Vilniaus miesto savivaldybės tarybos sprendimu patvirtinta visų mokyklų atnaujinti nuostatai.</t>
  </si>
  <si>
    <t>Įgyvendinnat LR Švietimo įstatymo reikalavimus ir nuostatas apobrėįžta savivaldos institucijų veikla: įstaigos tarybos, mokytojų tarybos, mokinių tarybos ir tėvų tarybos.</t>
  </si>
  <si>
    <t>Įvertinta per 20 savivaldybės bendrojo ugdymo mokyklų nuostatų projektų, Vilniaus miesto savivaldybės tarybos sprendimu patvirtinta 20 mokyklų nuostatų.</t>
  </si>
  <si>
    <t>Savivaldos institucijų skaičių, jų įvairovę ir  vietą mokyklos bendruomenėje nustato LR Švietimo įstatymo reikalavimai ir nuostatos, įsigaliojusios 2024 metais.  Įstatymo pakeitimai įteisina  šių savivaldos institucijų veiklą: įstaigos tarybos, mokytojų tarybos, mokinių tarybos ir tėvų tarybos.</t>
  </si>
  <si>
    <t>1.2.3.2.</t>
  </si>
  <si>
    <t xml:space="preserve">Vykdyti mokyklų rezultatų stebėseną, padedančią gerinti esamus rezultatus, tikslingai informuoti visuomenę
</t>
  </si>
  <si>
    <t xml:space="preserve">Parengtos ir paviešintos kasmetinės švietimo būklės ir mokytojų situacijos ataskaitos. </t>
  </si>
  <si>
    <t>Parengta ir spaudai pristatyta (siekiant didinti duomenų panaudojamumą) 2024 m. Vilniaus miesto švietimo pažangos ataskaita, joje išnagrinėta Vilniaus miesto švietimo būklė, pasiekimų rezultatai, išryškintos pagrindinės problemos, jos pristatytos komitete, jų pagrindu formuojamos tolimesnės veiklos kryptys.</t>
  </si>
  <si>
    <t xml:space="preserve">Parengtos ir paviešintos kasmetinės švietimo būklės ir mokytojų situacijos ataskaitos. Gerėjo Vilniaus miesto valstybinių egzaminų rezultatai. </t>
  </si>
  <si>
    <t xml:space="preserve">Parengta ir paviešinta 2023 m. Vilniaus miesto švietimo pažangos ataskaita, "Vilniaus miesto mokytojai 2024: situacija ir tendencijos" ataskaita. Ataskaitose išnagrinėta Vilniaus miesto švietimo būklė, pasiekimų rezultatai, išryškintos pagrindinės problemos, jos pristatytos komitete, jų pagrindu formuojamos tolimesnės veiklos kryptys; mokytojų amžius, krūviai, tendencijos. 2024 m. Vilniaus miesto abiturientų gavusių aukščiausius Valstybinių brandos egzaminų rezultatai ženkliai pagerėjo lyginant su 2023 m. Abiturientų, gavusių du ar daugiau šimtukų, skaičius išaugo nuo 96 iki 128. Džiugina ir tai, kad net 26 Vilniaus mokyklos gali didžiuotis šimtukininkais, kai 2023 m. tokių mokyklų buvo 20. Be to, padidėjo aukščiausius įvertinimus gavusių Tarptautinio bakalaureato programos abiturientų skaičius. Tai rodo, kad Vilniaus mokyklos sėkmingai stiprina mokinių paruošimą egzaminams, o pasiekti rezultatai yra akivaizdus kokybiško ugdymo įrodymas. 
●	5 šimtukus gavo 4 abiturientai iš Vilniaus licėjaus, Vilniaus Mykolo Biržiškos gimnazijos, Vilniaus šv. Jono Pauliaus gimnazijos ir Vilniaus Žirmūnų gimnazijos. 4 šimtukus gavo 9 Vilniaus licėjaus, 3 Vilniaus Jėzuitų gimnazijos, 1 Vilniaus Žirmūnų gimnazijos ir 1 Vilniaus Mykolo Biržiškos gimnazijos abiturientas. 3 šimtukus gavo 28 Vilniaus miesto abiturientai, 2 šimtukus gavo 82 Vilniaus miesto abiturientai. 
●	Net 26 Vilniaus mokyklos gali didžiuotis išugdžiusios abiturientus, kurie laikydami brandos egzaminus surinko du ir daugiau šimtukų: Vilniaus licėjus (44 šimtukininkai), Vilniaus Mykolo Biržiškos gimnazija (25 šimtukininkai), Vilniaus jėzuitų gimnazija (15 šimtukininkų), Vilniaus Žirmūnų gimnazija (10 šimtukininkų), Vilniaus šv. Jono Pauliaus II gimnazija (5 šimtukininkai), VšĮ „Saulės“ privati gimnazija (3 šimtukininkai), Vilniaus Gabijos gimnazija (2 šimtukininkai), Vilniaus Gedimino technikos universiteto inžinerijos licėjus (2 šimtukininkai), Vilniaus Vytauto Didžiojo gimnazija (2 šimtukininkai), Vilniaus Simono Daukanto gimnazija (2 šimtukininkai), Vilniaus Juzefo Ignacijaus Kraševskio gimnazija (2 šimtukininkai), Vilniaus Žvėryno gimnazija (2 šimtukininkai), Šv. Juozapo mokykla (1 šimtukininkas), Vilniaus „Juventos“ gimnazija (1 šimtukininkas), Vilniaus „Santaros“ gimnazija (1 šimtukininkas), Vilniaus Abraomo Kulviečio klasikinė gimnazija (1 šimtukininkas), Vilniaus Adomo Mickevičiaus licėjus (1 šimtukininkas), Vilniaus Antakalnio gimnazija (1 šimtukininkas), Vilniaus Joachimo Lelevelio inžinerijos gimnazija (1 šimtukininkas), Vilniaus Pilaitės gimnazija (1 šimtukininkas), Vilniaus savivaldybės Grigiškių „Šviesos“ gimnazija (1 šimtukininkas), Vilniaus suaugusiųjų mokymo centras Vilniaus Šolomo Aleichemo ORT gimnazija (1 šimtukininkas), Vilniaus Trakų Vokės gimnazija (1 šimtukininkas), Vilniaus Užupio gimnazija (1 šimtukininkas), Vilniaus Vladislavo Sirokomlės gimnazija(1 šimtukininkas). 
●	Tarptautinio bakalaureato diplomo programos baigiamuosius egzaminus dviem ir daugiau 100-to balų įvertinimais išlaikė 6 Vilniaus licėjaus abiturientai, 3 Tarptautinės Amerikos mokyklos Vilniuje abiturientai ir du Karalienės Mortos mokyklos abiturientai. 
</t>
  </si>
  <si>
    <t>1.2.3.3.</t>
  </si>
  <si>
    <t>Užtikrinti gerų darželių ir mokyklų vadovų pritraukimą bei esamų vadovų kvalifikacijos ir pasiekimų kėlimą, vertinimą bei pažangos stebėseną</t>
  </si>
  <si>
    <t>Vykdyta tęstinė vadovų mentorystės programa. Vykdyti kasmetiniai vadovų forumai, mokymai. Organizuota Pavaduotojų akademija.</t>
  </si>
  <si>
    <t xml:space="preserve">Visi nauji vadovai pagal poreikį gavo mentorius (naujų vadovų mentorystės programą užbaigė 5 vadovai, pradėjo 3 vadovai). Kvalifikacijos tobulinimo programą naujai pradėjusiems dirbti vadovams baigė 11 vadovų. Suorganizuoti 3 seminarai ikimokyklinio ir bendrojo ugdymo įstaigų pavaduotojams ugdymui apie įtraukaus ugdymo aplinkų kūrimą. Iš viso – 60 dalyvių. 60 akad. val. programą naujai pradėjusiems dirbti ikimokyklinio ir bendrojo ugdymo įstaigų pavaduotojams ugdymui baigė 34 pavaduotojai, o pradėjo – 32 dalyviai. Startavo ilgalaikė akredituota programa „7 žingsniai link geresnės savęs versijos“. Programos mokymus, skirtus ikimokyklinio ugdymo įstaigų direktorių pavaduotojams, pradėjo 30 pavaduotojų ugdymui. Suorganizuoti 3 kasmetiniai vadovų forumai. 42 ikimokyklinio ugdymo įstaigų vadovai stažavosi Berlyne.
</t>
  </si>
  <si>
    <t>Nauji vadovai ar laikinai paskirti vadovai sulaukia mentorių pagalbos. Vykdomi kasmetiniai vadovų forumai, mokymai. Organizuojama Pavaduotojų akademija. Suteikiama galimybė įgyti magistrantūros studijas.</t>
  </si>
  <si>
    <t>2024 m. mentorystės programą baigė 18 naujai paskirtų vadovų, dar 2 naujai paskirti vadovai programą pradėjo. 7 naujai paskirti vadovai baigė jiems skirtą kvalifikacijos tobulinimo programą, o 2024 m. rudenį šią programą pradėjo dar 14 naujai paskirtų švietimo įstaigos vadovų.
Surengti rudeniniai vadovų forumai, pagal poreikį vykdomi vadovams aktualūs mokymai. Suorganizuota 5 dienų edukacinė kvalifikacijos tobulinimo programa ikimokyklinio ugdymo įstaigų vadovams Suomijoje ir Estijoje, kur dalyvavo 50 Vilniaus miesto ugdymo įstaigų vadovų. 2023–2024 m. m. mokymų programoje naujiems direktorių pavaduotojams ugdymui „Vadovavimas kitiems: iššūkiai ir galimybės“ dalyvavo 24 naujai paskirti direktorių pavaduotojai ugdymui, iš jų 11 – bendrojo ugdymo mokyklų ir 13 – ikimokyklinio ugdymo mokykla pavaduotojai.</t>
  </si>
  <si>
    <t>1.2.3.4.</t>
  </si>
  <si>
    <t xml:space="preserve">Harmonizuoti privačių ir savivaldybės mokyklų veikimo sąlygas
</t>
  </si>
  <si>
    <t xml:space="preserve">Sudarytos sąlygas privačioms mokykloms dalyvauti bendrojo ugdymo mokyklų vadovų pasitarimuose, renginiuose. </t>
  </si>
  <si>
    <t>Dalintasi aktualia informacija bei savivaldybės mokyklų patirtimi su privačiomis mokyklomis. Privačių mokyklų vadovai ir pedagogai dalyvao Mokytojų dienos minėjimo renginyje.</t>
  </si>
  <si>
    <t> </t>
  </si>
  <si>
    <t>1.2.4.</t>
  </si>
  <si>
    <t>UŽDAVINYS. Vienodai aukšta švietimo paslaugų kokybė visame Vilniaus miesto ugdymo tinkle</t>
  </si>
  <si>
    <t>1.2.4.1.</t>
  </si>
  <si>
    <t>Užtikrinti, kad miesto mokyklos nuosekliai plėtotų kokybės įvertinimo sistemą</t>
  </si>
  <si>
    <t>Bus siekiama mažinti mokinių ugdymo pasiekimų
atotrūkį tarp Vilniaus mokyklų bei jų viduje, teikiant tikslinę pagalbą silpnoms mokykloms ir skatinant stiprias mokyklas. Siekiant vieningų mokyklų stebėsenos ir kokybės įsivertinimo metodų taikymo taipogi bus užtikrinama prieiga prie duomenų bei įrankių.</t>
  </si>
  <si>
    <t>Baigta 2023 m.</t>
  </si>
  <si>
    <t>1.2.4.2.</t>
  </si>
  <si>
    <t xml:space="preserve">Teikti mokykloms tikslinę pagalbą siekiant pagerinti jų teikiamų paslaugų kokybę
</t>
  </si>
  <si>
    <t>Mokykloms teikta pagalba skirta vadovų vadybinių kompetencijų tobulinimui, ugdymo patraukliomis formomis sąlygų sudarymui.</t>
  </si>
  <si>
    <t xml:space="preserve">Bendradarbiaujant su "EDU Vilnius" organizuotos tęstinės programos - lyderystės ugdymo, vadovų ir pedagogų kvalifikacijos kėlimo, metodinę sklaidos. Toliau įgyvendinama programa leidžianti mokykloms ugdymo veiklas organizuoti patrauklesniu mokiniams būdu netradicinėse erdvėse dalyvaujant projekte "Vilnius yra mokykla". Per 2025 metus ženkliai padidėjo dalyvavimas šiame projekte.
Vilniaus Šilo ugdymo centras teikė pagalbą ugdymo įstaigoms siekiant sukurti tinkamas įtraukiojo ugdymo(si) sąlygas mokiniams, turintiems vidutinių, didelių ar labai didelių specialiųjų ugdymosi poreikių dėl įvairiapusių raidos, intelekto, mokymosi sutrikimų ar kitą negalią ar sutrikimą, kurį Centras yra išskyręs įstaigos nuostatuose, kai pedagoginės psichologinės tarnybos ir (ar) kitų įstaigų pateiktų rekomendacijų nepavyksta įgyvendinti. 
Patvirtintas ugdymo įstaigų kuravimo tvarkos aprašas, mokykloms teikiama tikslinė pagalba, kuratoriai lankesi įstaigose vykdydami stebėseną. </t>
  </si>
  <si>
    <t>Mokykloms suteikta pagalba apimanti vadybinius ugdymo organizavimo, įtraukties ir bendruomenės telkimo klausimus.</t>
  </si>
  <si>
    <t xml:space="preserve">Mokyklų kuratoriai teikė pagalbą ir konsultacijas kuruojamų mokyklų vadovams sprendžiant aktualias problemas, dalyvao mokyklų renginiuose, jubiliejuose, projektinės veiklos pristatymuose. Priskirti specialistai dalyvao pedagogų atestacijos posėdžiuose pedagogams keliant kvalifikaciją. Bendradarbiaujant su VŠPC mokyklų vadovai dalyvavo tęstinėse mokymų programose ir veiklose apimančiose lyderystės ugdymą, vadovų ir pedagogų kvalifikacijos kėlimą, metodinę sklaidą, galimybę mokykloms ugdymo veiklas organizuoti patrauklesniu mokiniams būdu netradicinėse erdvėse dalyvaujant projekte "Vilnius yra mokykla" UGDYMO ĮSTAIGŲ KONSULTAVIMAS DĖL ĮTRAUKTIES 
Vilniaus Šilo ugdymo centras teikė pagalbą ugdymo įstaigoms siekiant sukurti tinkamas įtraukiojo ugdymo(si) sąlygas mokiniams, turintiems vidutinių, didelių ar labai didelių specialiųjų ugdymosi poreikių dėl įvairiapusių raidos, intelekto, mokymosi sutrikimų ar kitą negalią ar sutrikimą, kurį Centras yra išskyręs įstaigos nuostatuose, kai pedagoginės psichologinės tarnybos ir (ar) kitų įstaigų pateiktų rekomendacijų nepavyksta įgyvendinti. 
</t>
  </si>
  <si>
    <t>1.2.4.3.</t>
  </si>
  <si>
    <t xml:space="preserve">Suformuoti ir diegti ikimokyklinio, pradinio ir bendrojo ugdymo įstaigų veiklos kokybės ir vidinės kultūros standartą
</t>
  </si>
  <si>
    <t xml:space="preserve">Bendrojo ugdymo struktūrinis padalinys ir Ikimokyklinio ugdymo struktūrinis padalinys
</t>
  </si>
  <si>
    <t>Nevykdomas</t>
  </si>
  <si>
    <t>Nacionaliniu lygmeniu patvirtintas Mokyklų, vykdančių ikimokyklinio ir (ar) priešmokyklinio ugdymo programas, veiklos kokybės išorinio vertinimo organizavimo ir vykdymo tvarkos aprašas (Švietimo, mokslo ir sporto ministro 2022 m. birželio 2 d įsakymas Nr. V-908), kuriuo vadovausis įstaigos. Dėl finansavimo neskyrimo NŠA projekto nepradėjo.</t>
  </si>
  <si>
    <t>Atskiras darželių veiklos kokybės standartas nebus rengiamas.</t>
  </si>
  <si>
    <t>1.2.4.5.</t>
  </si>
  <si>
    <t xml:space="preserve">Užtikrinti mokymo įstaigų bendradarbiavimą tarpusavyje ir su Savivaldybe bei atvirą duomenų dalijimąsi
</t>
  </si>
  <si>
    <t>Savivaldybės administracija</t>
  </si>
  <si>
    <t xml:space="preserve">Organizuojami vadovų pasitarimai, dalijimasi gerąja patirtimi, vadovai kviečiasi į savo įstaigas kolegas, organizuojami bendri renginiai ir projektai. </t>
  </si>
  <si>
    <t>Bendrojo ir ikimokyklinio bei neformaliojo ugdymo įstaigų vadovai dalyvavo 3 vadovų formuose, kurių metu organizuotos dabo grupės aptarti aktualiausioms problemoms ir rasti sprendimo būdų, dalijosi sukaupta patirtimi. Ikimokyklinio ir bendrojo ugdymo vadovų pasitarimų metu skaityta apie 40 pranešimų (lektoriai, VMSA atstovai, bendrojo ugdymo mokyklų ir darželių vadovai), organizuota ikimokyklinio ugdymo konferencija „Gero darželio link“ Birštone, organizuota ikimokyklinio ugdymo įstaigų vadovų išvyka į Berlyno žemės įstaigas bei dalintasi patirtimi, organizuoti 9 susitikimai metodiniuose būreliuose, kuriuose buvo aptarti aktualūs klausimai. Ikimokyklinio ugdymo taryba (vadovai ir pavaduotojai ugdymui) vyko į Tauragės savivaldybę, kur dalinosi gerąja patirtimi. Organizuota Bendrojo ugdymo įstaigų vadovų kvalifikacijos kėlimo išvyka į Švediją įtraukiojo ugdymo tema.</t>
  </si>
  <si>
    <t>Bendrojo ir ikimokyklinio bei neformaliojo ugdymo įstaigų vadovai dalyvavo 3 vadovų formuose, kurių metu organizuotos dabo grupės aptarti aktualiausioms problemoms ir rasti sprendimo būdų, dalijosi sukaupta patirtimi. Ikimokyklinio ir bendrojo ugdymo vadovų pasitarimų metu skaityta apie 40 pranešimų (lektoriai, VMSA atstovai, bendrojo ugdymo mokyklų ir darželių vadovai), organizuota ikimokyklinio ugdymo konferencija „Gero darželio link“ Druskininkuose, organizuota ikimokyklinio ugdymo įstaigų vadovų išvyka į Suomijos ir Estijos švietimo įstaigas bei dalintasi patirtimi, organizuoti 9 susitikimai metodiniuose būreliuose, kuriuose buvo aptarti aktualūs klausimai (nemiegančių vaikų poilsio organizavimas, įtraukusis ugdymas, ikimokyklinio ugdymo programų atnaujinimas, finansinis raštingumas ir kt.). Organizuota Bendrojo ugdymo įstaigų vadovų kvalifikacijos kėlimo išvyka į Švediją įtraukiojo ugdymo tema.</t>
  </si>
  <si>
    <t>1.3.</t>
  </si>
  <si>
    <t>TIKSLAS. SUDARYTI SĄLYGAS KIEKVIENAM VAIKUI UGDYTI EMOCINES KOMPETENCIJAS IR UŽTIKRINTI PALANKIĄ UGDYMO ĮSTAIGŲ EMOCINĘ APLINKĄ</t>
  </si>
  <si>
    <t>1.3.1.</t>
  </si>
  <si>
    <t>UŽDAVINYS. Ugdymo įstaigos, kuriose kiekvienas bendruomenės narys jaučiasi saugus ir įgalintas</t>
  </si>
  <si>
    <t>1.3.1.1.</t>
  </si>
  <si>
    <t>Parengti ir įgyvendinti emociškai saugios mokyklos modelį, kuriuo remiantis užtikrinti emocinio klimato matavimą bei tikslinę pagalbą mokykloms</t>
  </si>
  <si>
    <t>Šiuo uždaviniu siekiama užtikrinti, kad visi mokymo įstaigų bendruomenės nariai jaustųsi gerai, būtų ugdomas jų psichologinis atsparumas, sveikas požiūris į save ir aplinkinius, mažėtų patyčias patiriančiųjų mokinių skaičius. Bus siekiama sudaryti multiprofesinę pagalbą mokytojui, bendradarbiaujant su spec. pedagogais, soc. darbuotojais ir kitais specialistais.</t>
  </si>
  <si>
    <t xml:space="preserve">Bendrojo ugdymo struktūrinis padalinys </t>
  </si>
  <si>
    <t>Sukurta veikianti Vilniaus švietimo stebėsenos sistema</t>
  </si>
  <si>
    <t>Net 96 % bendrojo ugdymo įstaigų įsivertino savo įstaigą naudodami Stebėsenos
sistemos įrankį. 
2025 m. pabaigoje–2026 m. pradžioje dalyvių apklausas užpildė:
111 bendrojo ugdymo įstaigos: 5 400 mokyklų darbuotojų; 24 460 mokinių; 18 240 tėvų.
2025 m. stebėsenos įrankiu pasinaudojo:
48 ikimokyklinio įstaigos: apklausose dalyvavo 1161 darbuotojas; 2770 tėvų.</t>
  </si>
  <si>
    <t xml:space="preserve">Beveik 90 % mokyklų jau išmėgino šį stebėsenos įrankį.
2024 metų pabaigoje–2025 metų pradžioje dalyvių apklausas užpildė:
102 bendrojo ugdymo įstaigos;
4900 mokyklų darbuotojų;
25000 mokinių;
18700 tėvų.
Švietimo stebėsenos sistemos bandymuose dalyvavo ir 36 ikimokyklinio ugdymo įstaigos, kuriose apklausas pildė:
800 įstaigų darbuotojų;
2000 tėvų.
</t>
  </si>
  <si>
    <t>1.3.1.2.</t>
  </si>
  <si>
    <t xml:space="preserve">Kelti ugdymo įstaigų darbuotojų kompetencijas praktinės psichologijos ir emocijų ugdymo srityse
</t>
  </si>
  <si>
    <t>PPT teikta pagalba ugdymo įstaigų švietimo pagalbos specialistams saugios aplinkos mokykloje kūrimo (smurto ir patyčių, žalingų įpročių, save žalojančio elgesio ir savižudybių prevencijos), įtraukiojo ugdymo įgyvendinimo klausimais.</t>
  </si>
  <si>
    <t xml:space="preserve">VPPT vedė mokymus:
•	15 - mokyklų psichologų konsultavimo atvejų aptarimo grupės susitikimų;
•	 9 - psichologų, dirbančių Ikimokyklinio ugdymo įstaigose, atvejų aptarimo grupės;
•	 2 - psichologo pagalbos pradinių klasių (1-4) SUP mokiniams atvejų aptarimo grupės; 
•	7 - psichologo pagalbos progimnazijos klasių (5-8) SUP mokiniams atvejų aptarimo grupės;
•	2 - psichologo pagalbos gimnazijos klasių (9-12) SUP mokiniams atvejų aptarimo grupės;
•	8 - psichologų asistentų atvejų aptarimo grupės;
•	8-socialinių pedagogų dirbančių ikimokyklinėse ugdymo įstaigose metodinių pasitarimų;
•	8 - socialinių pedagogų dirbančių bendrojo ugdymo mokyklose metodinių pasitarimų;
•	4 -socialinių pedagogų sudėtingų atvejų aptarimo grupių;
•	11 - Ikimokyklinių ugdymo įstaigų logopedų sudėtingų darbo atvejų aptarimo grupių; 
•	2 - Mokyklų logopedų atvejų aptarimo grupės;
•	3 - Specialiųjų pedagogų, dirbančių su pradinių klasių mokiniais, atvejų aptarimo grupės;
•	7 - specialiųjų pedagogų atvejų aptarimo grupės;
•	7 – įtraukiojo ugdymo atvejų aptarimo grupės;
•	6 - susitikimai-konsultacijos įtraukiojo ugdymo klausimais.
Bendradarbiaujant su VšĮ „ESU Vilnius“ 93 ikimokyklinio ugdymo įstaigų grupėse įgyvendinama programa „Think Equal“, skirta vaikų socialiniam emociniam ugdymui, kurioje apmokomi mokytojai naudotis metodine medžiaga.
</t>
  </si>
  <si>
    <t xml:space="preserve">Pravesta: 11 mokyklų psichologų sudėtingų konsultavimo atvejų aptarimo grupių, 9 ikimokyklinio ugdymo įstaigų psichologų metodinių būrelių susitikimai, 7 - pradinių mokyklų, 8 - progimnazijų ir 7 - gimnazijų psichologų metodinių būrelių susitikimai. Taip pat buvo pravestos 7 psichologų asistentų atvejų aptarimo grupės, 6 - socialinių pedagogų sudėtingų darbo atvejų aptarimų grupės, 7 - socialinių pedagogų, dirbančių ikimokyklinio ugdymo įstaigose metodiniai susitikimai, 6 - mokyklų logopedų sudėtingų darbo atvejų aptarimo grupės, 11 - ikimokyklinio ugdymo įstaigų logopedų sudėtingų darbo atvejų aptarimo grupių, 9 - specialiųjų pedagogų sudėtingų darbo atvejų aptarimo grupės, 5 - įtraukiojo ugdymo sudėtingų darbo atvejų aptarimo grupės. 
</t>
  </si>
  <si>
    <t>1.3.1.3.</t>
  </si>
  <si>
    <t xml:space="preserve">Parengti ir įgyvendinti prevencines programas, priemones ir procedūras ugdymo įstaigose, kurios užtikrintų sveiką ir saugią aplinką
</t>
  </si>
  <si>
    <t xml:space="preserve">Įgyvendinamos prevencinės programos. Ugdymo įstaigose vykdomos šios prevencinės proramos: Lions Qest, „Antras žingsnis“, „Obuolio draugai”, "Zipio draugai", Olweus, Savu keliu ir kitos. </t>
  </si>
  <si>
    <t>Bendradarbiaujant su Edu Vilnius 93 ikimokyklinio ugdymo įstaigų grupėse įgyvendinama programa „Think Equal“, skirta vaikų socialiniam emociniam ugdymui, apmokomi pedagogai naudotis metodine medžiaga. Iš viso ikimokyklinio ugdymo mokyklose prevencinėse programose dalyvavo 11884 vaikų.</t>
  </si>
  <si>
    <t>Ugdymo įstaigose vykdomos šios prevencinės proramos: Lions Qest, „Antras žingsnis“, „Obuolio draugai”, "Zipio draugai", Olweus, Savu keliu ir kitos. Plėtotos ikimokyklinio ugdymo pedagogų kompetencijos fizinio ugdymo klausimais. Organizuoti mokymai mokyklos darbuotojų kompetencijoms kelti. Inicijuoti tyrimai bendrai mokyklų apžvalgai ir reikiamų prevencinių bei intervencinių priemonių nustatymui.</t>
  </si>
  <si>
    <t xml:space="preserve">2024 m. Vilniaus miesto savivaldybės tarybos 2024 m. rugsėjo 25 d. sprendimu Nr. 1-653 patvirtintas Mokyklų reagavimo į psichoaktyviųjų medžiagų vartojimo, disponavimo ir (ar) platinimo atvejus bei pagalbos teikimo mokiniams, jų atstovams pagal įstatymą aprašas. 2024 m. lapkričio 26 d. vyko Mokyklų reagavimo į psichoaktyviųjų medžiagų vartojimo, disponavimo, platinimo atvejus algoritmo aptarimas / pristatymas su bendrojo ugdymo įstaigomis. Pristatyme dalyvavo 113 mokyklų atstovai.
10-as arba II-as gimnazijos klases turinčios bendrojo ugdymo įstaigos progimnazijos 2024 m. gegužės 29 d. dalyvavo Planet Youth pilotinio projekto baigiamajame renginyje, kurio metu pristatytos vykdytos veiklos ir jų rezultatai. Pranešimus skaitė ir patirtimi dalinosi Vilniaus miesto savivaldybės administracijos, Vilniaus visuomenės sveikatos biuro atstovai, policijos pareigūnai, islandiškojo modelio „Planet Youth” ekspertė, gimnazijų, dalyvavusių projekte, bendruomenių nariai.
2024 m. lapkričio 13–29 d. Vilniaus visuomenės sveikatos biuras „Vilnius sveikiau“ Vilniaus miesto mokyklose vykdė trečiąjį „Planet Youth“ tyrimą paauglių psichoaktyvių medžiagų vartojimo situacijai atskleisti.
Savivaldybės iniciatyva buvo atlikti konkretūs mokyklų mikroklimato tyrimai. 2024-11-08 ir 2024-11-22 mokykloms organizuoti mokymai „Paauglystės amžiaus tarpsnio ypatumai 5–8 kl. “. Konferencija darželių mokytojams,,Aktyvūs Vilniaus darželiai: ĮKVĖPKIME JUDĖTI“ </t>
  </si>
  <si>
    <t>1.3.1.4.</t>
  </si>
  <si>
    <t>Sudaryti ir įgyvendinti veiksmų planus siekiant mažėjančio mokinių srauto į jaunimo mokyklas</t>
  </si>
  <si>
    <t>Jaunimo struktūrinis padalinys</t>
  </si>
  <si>
    <t xml:space="preserve">Nuolat vykdomas Jaunimo informavimas ir konsultavimas (toliau. - JIK). Šiuo metu Vilniaus mieste veikia skėtinė struktūra, kurios pagrindu veikia 1 JIK centras ir 4 JIK taškai. Mokyklose įgyvendinama savaitė be patyčių, bendradarbiavimas su Lietuvos moksleivių sąjungos Vilniaus mokinių savivaldų informavimo centru. Vilniuje veikia 11 atvirų jaunimo centrų ir 12 atvirų jaunimo erdvių, kurių tikslas darbas su NEET ir MGT (mažiau galimybių turinčiais jaunais žmonėmis). Įgyvendintos visos darbo su jaunimu formos, kurios leidžia užtikrinti mažiau galimybių turinčio jaunimo įtrauktį į visuomeninę ir pilietišką veiklą. </t>
  </si>
  <si>
    <t>Plečiamas darbo su jaunimu formų įgyevndinimas. Įgyvendinamos visos darbo su jaunimu formos (5/5) iš Jaunimo politikos pagrindų įstatymo ir LR socialinės apsaugos ir darbo ministerijos rekomendacijų.</t>
  </si>
  <si>
    <t xml:space="preserve">Nuolat vykdomas Jaunimo informavimas ir konsultavimas (toliau. - JIK). Šiuo metu Vilniaus mieste veikia skėtinė struktūra, kurios pagrindu veikia 1 JIK centras ir 4 JIK taškai. Mokyklose įgyvendinama savaitė be patyčių, bendradarbiavimas su Lietuvos moksleivių sąjungos Vilniaus mokinių savivaldų informavimo centru. Vilniuje veikia 8 atviri jaunimo centrai ir 15 atvirų jaunimo erdvių, kurių tikslas darbas su NEET ir MGT (mažiau galimybių turinčiais jaunais žmonėmis). Įgyvendintos visos darbo su jaunimu formos, kurios leidžia užtikrinti mažiau galimybių turinčio jaunimo įtrauktį į visuomeninę ir pilietišką veiklą. </t>
  </si>
  <si>
    <t>1.3.1.5.</t>
  </si>
  <si>
    <t>Parengti geros emocinės aplinkos gaires</t>
  </si>
  <si>
    <t>Ikimokyklinio ugdymo skyrius priemonės nevykdo, Bendrojo ugdymo skyrius priemonės nevykdo.</t>
  </si>
  <si>
    <t>Išanalizuoti ir aptarti Vilniaus mokyklų poreikiai ir galimybės, Bendradarbiaujant su VŠPC įdiegtas emocinės stebėsenos įrankis.</t>
  </si>
  <si>
    <t>Atsižvelgiant į mokinių psichologinės gerovės svarbą, nuo 2024 m. pradžios buvo iškeltas tikslas mokykloms įsivertinti mikroklimatą apklausiant skirtingas bendruomenės grupes. 2024 m. bendrojo ugdymo įstaigose buvo atlikti mikroklimato tyrimai, kuriuose dalyvavo mokiniai, mokytojai ir mokinių įstatyminiai atstovai.
Taip pat, atsižvelgiant į paauglystės amžiaus tarpsnio keliamus iššūkius ir siekiant šviesti mokyklų bendruomenes, 2024 m. lapkričio 8 d. ir 2024 m. lapkričio 22 d. 5–8 kl. turinčioms mokykloms organizuoti mokymai „Paauglystės amžiaus tarpsnio iššūkiai“. Mokymus vedė Lietuvos Raudonojo kryžiaus psichologas. Mokymuose dalyvavo 47-ių mokyklų atstovai.
Atsižvelgiant į Vilniaus mokyklų aktualijas, problemines sritis, stebėsenos duomenis, 2025 m. bus sudaryta darbo grupė Emocinės ugymo įstaigų aplinkos gairėms parengti.</t>
  </si>
  <si>
    <t>1.3.1.6.</t>
  </si>
  <si>
    <t xml:space="preserve">Teikti savalaikę ir kvalifikuotą psichologinę pagalbą visos mokymo įstaigų bendruomenės nariams
</t>
  </si>
  <si>
    <t xml:space="preserve">Bendrojo ugdymo struktūrinis padalinys
</t>
  </si>
  <si>
    <t>Teikta savalaikė informacinė bei konsultacinė pagalba mokykloms dėl prevencinių ir intervencinių priemonių bei algoritmų taikymo, psichologinės bei socialinės pedagoginės pagalbos mokiniams taikymo, krizių valdymo.</t>
  </si>
  <si>
    <t xml:space="preserve">2025-09-01 duomenimis, iš viso bendrojo ugdymo mokyklose įsteigta 213,5 psichologo etato; palyginti su 2023-09-01 (206,5 etato), tai sudaro 3,39 % didėjimą, o lyginant su 2024-09-01 (214,5 etato) fiksuotas nedidelis sumažėjimas. 2025 m. buvo tęsiamos veiklos, skirtos mokyklų bendruomenės psichikos sveikatos stiprinimui. Mokyklų bendruomenės ir toliau galėjo naudotis Vilniaus miesto visuomenės sveikatos biuro teikiamomis individualiomis psichologo konsultacijomis. Taip pat 2025 m. buvo tęsiama atskira psichikos sveikatos stiprinimo programa, skirta mokyklų darbuotojų kompetencijoms psichikos sveikatos srityje didinti.
Papildomai pažymėtina, kad ugdymo įstaigose dirbantys visuomenės sveikatos specialistai ir mobilioji komanda įgyvendino veiklas sveikatos temomis, kurios netiesiogiai siejosi su psichikos sveikatos stiprinimu ir emocinio raštingumo didinimu. Šių veiklų metu buvo nagrinėjamos emocijų atpažinimo, pagarbos, asmeninių ribų, streso valdymo, saugios aplinkos kūrimo ir pagalbos paieškos galimybių temos. 2025 m. psichikos sveikatos tema pasiekta 30 911 mokinių, suorganizuotas 1 521 užsiėmimas.
2025 m. Vilniaus mieste buvo tęsiamos krizių valdymo stiprinimo veiklos ugdymo įstaigose. 2025 m. organizuoti fokus grupių susitikimai, skirti krizių valdymo procesams ugdymo įstaigose aptarti, ir vykdomas krizių valdymo metodinio leidinio rengimas. Susitikimo metu aptartos ugdymo įstaigų vadovų ir krizių valdymo komandų patirtys, įžvalgos bei poreikiai, susiję su krizių valdymu, komunikacija, pagalbos teikimu mokyklų bendruomenėms ir krizių valdymo komandos telkimu. Rengiant metodinį leidinį, analizuoti pagrindiniai krizių valdymo iššūkiai mokyklose, specialių žinių ir įgūdžių poreikis, trūkstamos pagalbos priemonės bei gairės, taikytos praktikos ir veiksniai, svarbūs efektyvesniam komandos darbo organizavimui krizės metu ir po jos.
</t>
  </si>
  <si>
    <t>Mokyklos bendruomenė gali naudotis Vilniaus miesto visuomenės sveikatos biuro teikiamomis tiek gyvomis tiek nuotolinėmis individualiomis psichologų konsultacijomis: https://vilniussveikiau.lt/lt/event/individualios-psichologu-konsultacijos-3/2024-04-01/
Taip pat mokyklų bendruomenei biuras turi atskirą psichikos sveikatos stiprinimo programą „Mokyklų darbuotojų kompetencijos psichikos sveikatos srityje didinimo mokymai“: https://vilniussveikiau.lt/lt/event/mokyklu-darbuotoju-psichikos-sveikatos-stiprinimo-programa-2/
2024 m. Vilniaus mieste buvo didelis dėmesys skiriamas krizių valdymui mokyklose, siekiama efektyvinti krizių valdymo algoritmą ir tarpinstitucinį bendradarbiavimą valdant krizes. 2024 m. spalio 15 d. Vilniaus miesto savivaldybės krizių valdymo komanda aptarė ir atnaujino krizių valdymo mokyklose algoritmą. 2024 m. spalio 24 d. atnaujintas krizių valdymo mokyklose algoritmas pristatytas 117 bendrojo ugdymo įstaigų vadovams. 2024 m. gruodžio 4 d. vyko susitikimas su Asmens sveikatos priežiūros įstaigų vadovais ir suicidologais dėl bendruomeninių komandų. 2024 m. gruodžio 13 d. įvyko Vilniaus miesto savivaldybės savižudybių prevencijos 2025–2030 metų strategijos ir jos priemonių plano įgyvendinimo koordinavimo darbo grupės susitikimas.</t>
  </si>
  <si>
    <t>1.3.2.</t>
  </si>
  <si>
    <t xml:space="preserve">UŽDAVINYS. Specialiųjų ugdymosi poreikių turintys vaikai yra organiška švietimo bendruomenės dalis
</t>
  </si>
  <si>
    <t>1.3.2.1.</t>
  </si>
  <si>
    <t xml:space="preserve">Užtikrinti kokybišką švietimo paslaugų prieinamumą mieste
</t>
  </si>
  <si>
    <t xml:space="preserve">Pasitelkiant įtraukiojo ugdymo principus, bus stengiamasi paruošti bendruomenes priimti ir padėti ugdytis specialiųjų ugdymosi poreikių turintiems vaikams, taip mažinant pažeidžiamų visuomenės grupių atskirtį ikimokykliniame ir bendrajame ugdyme.
</t>
  </si>
  <si>
    <t xml:space="preserve">Švietimo aplinkos struktūrinis padalinys, Bendrojo ugdymo struktūrinis padalinys ir Ikimokyklinio ugdymo struktūrinis padalinys
</t>
  </si>
  <si>
    <t xml:space="preserve"> Siekiant įtraukiojo ugdymo kokybės bei sėkmingos vaikų, turinčių specialiųjų ugdymosi poreikių, integracijos ir bendradarbiaujant su Vilniaus pedagogine psichologine tarnyba, rengiamos metodinės medžiagos, vykdomi mokymai ikimokyklinio ugdymo įstaigų Vaiko gerovės komisijos nariams, švietimo pagalbos specialistams, mokytojams, mokytojų padėjėjams, administracijai. Taip pat vykdomas tėvų švietimas.</t>
  </si>
  <si>
    <t xml:space="preserve">VPPT vesti mokymai/seminarai (viso dalyvavo: 572 dalyviai): 
•	Mokymai mokinio padėjėjams (3 grupės po 4 susitikimus, 47 dalyviai)
•	Mokymai „Pirminio ugdymosi poreikių vertinimas ir 1 priedo pildymas“ (19 grupių, 
525 dalyviai) 
Vestos paskaitos (387 dalyviai): 
•	Vilniaus universiteto Edukacinės ir vaiko psichologijos magistrantams (20 studentų): 
„Intelekto sutrikimas”, „Aklieji ir silpnaregiai”, „Kurtieji ir neprigirdintys”, „Gabūs, talentingi ir gebėjimų nerealizuojantys vaikai”. 
•	Vilniaus miesto lopšelio darželio „Bajorėlis“ pedagogams (20 dalyvių): „Augame kartu: savireguliacija, įtraukusis ugdymas ir bendruomenė”. 
•	Paskaitų ciklas Vilniaus miesto lopšelio darželio „Drevinukas“ pedagogams (72 
dalyviai): „Specialistų gebėjimų įvairovė ir jų individuali įtaka vaiko kalbos plėtotei”, Kalba ir mąstymas ikimokyklinio amžiaus vaiko kasdienybėje: kaip atpažinti 
efektyviausius mechanizmus ir skatinti vaiko raidą”, „Bendravimas ir bendradarbiavimas su tėvais: šiandieninės galimybės ir iššūkiai”, „Kitoks” vaikas ikimokyklinio ugdymo įstaigoje: kaip pažinti, suprasti, padėti“. 
•	Vilniaus Emilijos Pliaterytės progimnazijos pedagogams ir švietimo pagalbos 
specialistams (38 dalyviai): „Skaitymo, rašymo sunkumų patiriančių vaikų ugdymas”. 
•	Vilniaus Gerosios Vilties progimnazijos mokinių tėvams (158 dalyviai): „Mokymosi iššūkiai“ 
•	Vilniaus Vyturio pradinės mokyklos administracijos atstovams ir pedagogams (59 
dalyviai): „Apie disleksiją“. 
•	Vilniaus ikimokyklinių ugdymo įstaigų pedagogams ir švietimo pagalbos specialistams (20 dalyvių): „Specialistų gebėjimų įvairovė ir jų individuali įtaka vaiko kalbos plėtotei”, „Kalba ir mąstymas ikimokyklinio amžiaus vaiko kasdienybėje: kaip atpažinti efektyviausius mechanizmus ir skatinti vaiko raidą”, „Bendravimas ir bendradarbiavimas su tėvais: šiandieninės galimybės ir iššūkiai”. 
Vestos 8 patyriminių užsiėmimų grupės (102 dalyviai): 
•	Pozityvios tėvystės mokymai STEP 0-5 (2 grupės, 9 susitikimai),
•	 Pozityvios tėvystės mokymai STEP 6-12 (3 grupės, 9 susitikimai), 
•	Pozityvios tėvystės mokymai STEP 12-17 (2 grupė, 9 susitikimai), 
•	Pagarbaus ugdymo įgūdžių stiprinimo programa STEP-M (4 grupės, 10 susitikimų) 
•	Bendradarbiaujant su Vilniaus miesto savivaldybės Bendrojo ugdymo skyriumi ir VšĮ 
„Krizių įveiklos centru“ organizuoti mokymai Vilniaus bendrojo ugdymo įstaigų Krizių 
valdymo komandų atstovams (3 grupės) ir Vilniaus miesto savivaldybės Krizių valdymo 
komandai (1 grupė). 
•	Bendradarbiaujant su Vilniaus Jono Basanavičiaus gimnazija organizuotos Vilniaus miesto 
bendrojo ugdymo įstaigų 8-12 klasių mokinių kūrybinės dirbtuvės „Pasaulis mano akimis“ 
(dalyvavo 15 – os Vilniaus miesto bendrojo ugdymo įstaigų mokiniai); 
•	Bendradarbiaujant su Vilniaus miesto socialinių pedagogų metodiniu būreliu organizuotas 
Socialinių pedagogų forumas (78 dalyviai). 
•	Bendradarbiaujant su Terapiniu ugdymo centru „APLINK“ išleistos metodinės priemonės 
Vilniaus ugdymo įstaigų pedagogams, švietimo pagalbos specialistams: praktinis vadovas „Elgesio ir emocijų sutrikimų turintis vaikas mokykloje“, metodinė priemonė „Elgesio ir emocijų sutrikimų turintis vaikas mokykloje“. 
</t>
  </si>
  <si>
    <t>Siekiant įtraukiojo ugdymo kokybės bei sėkmingos vaikų, turinčių specialiųjų ugdymosi poreikių, integracijos ir bendradarbiaujant su Vilniaus pedagogine psichologine tarnyba, rengiamos metodinės medžiagos, vykdomi mokymai ikimokyklinio ugdymo įstaigų Vaiko gerovės komisijos nariams, švietimo pagalbos specialistams, mokytojams, mokytojų padėjėjams, administracijai. Taip pat vykdomas tėvų švietimas.</t>
  </si>
  <si>
    <t xml:space="preserve">Pravesta 13 mokymų/seminarų (410 dalyvių):
-	Mokymai mokinio padėjėjams (8 grupės po 4 susitikimus, 182 dalyviai)
-	Mokymai,,Skaitymo, rašymo sutrikimai“. 
-	Seminaras,,Nepatogus vaikas”. 
-	Mokymai,,Pasakų sekimas - puikus būdas ikimokyklinio amžiaus vaikų kalbinei raiškai ugdyti“.
-	Kūrybinės dirbtuvės „Įtraukusis Ugdymas“. 
-	Mokymai „Elgesio korekcijos metodų panaudojimas mokinio padėjėjų darbe“. 
•	Vestos 8 patyriminių užsiėmimų grupės Vilniaus miesto gyventojams (86 dalyviai):
-	Bendravimo su vaikais tobulinimo kursai tėvams.
-	Pozityvios tėvystės mokymai STEP 6-12 (2 grupės).
-	Pozityvios tėvystės mokymai STEP 12-17.
-	Edukacinės veiklos romų jaunuoliams,,Savęs pažinimas grupėje, komandos formavimas ir grupės sutelktumas“ (2 grupės).
-	Bendravimo su vaikais tobulinimo kursas,,Noriu susikalbėti su vaiku“.
-	Tęstinė uždara grupė mikčiojančių vaikų tėvams. 
•	Tarnybos specialistai, kuruojantys ugdymo įstaigas, pagal poreikį konsultavo ugdymo įstaigų VGK, mokytojus, tėvus dėl mokinių, turinčių didelių ir labai didelių ugdymosi poreikių ugdymo organizavimo, pagalbos teikimo, individualaus pagalbos plano mokiniui sudarymo. Ugdymo įstaigų bendruomenėms teikiama pagalba buvo koordinuojama ir tai užtikrino savalaikį problemų sprendimą (konfliktinių situacijų prevenciją). 
Dėl mokinio sunkumų Vilniaus PPT specialistai dalyvavo 35 ugdymo įstaigų VGK, tarpinstituciniuose, atvejo vadybos posėdžiuose. 
</t>
  </si>
  <si>
    <t>1.3.3.</t>
  </si>
  <si>
    <t>UŽDAVINYS. Prie vaikų gerovės aktyviai prisidedanti mokyklos bendruomenė</t>
  </si>
  <si>
    <t>1.3.3.1.</t>
  </si>
  <si>
    <t>Užtikrinti vaiko gerovę visose vaiko gyvenimo srityse</t>
  </si>
  <si>
    <t>Bendradarbiaujant su kitomis institucijomis, visose vaiko gyvenimo srityse bus įgyvendinamos priemonės, skirtos vaiko gerovei užtikrinti. Taip pat bus siekiama didinti tėvų bendradarbiavimą ir įsitraukimą į ugdymo procesą ne tik informuojant tėvus apie švietimo naujienas, bet ir šviečiant apie galimybes įsitraukti į ugdymo įstaigos savivaldą, savivaldybės darbo grupes, tarybas, komisijas.</t>
  </si>
  <si>
    <t>Bendradarbiaujama su Vilniaus miesto vaiko teisių apsaugos skyriumi, Vilniaus pedagogine psichologine tarnyba ir ikimokyklinio bei bendrojo ugdymo įstaigomis dėl tėvų švietimo galimybių bei aktyvesnio įsitraukimo į įstaigų savivaldą.</t>
  </si>
  <si>
    <t>Tėvai ikimokyklinio ugdymo įstaigose įtraukiami į ugdymo procesą - aktyviai dalyvauja ankstyvojo skaitymo procese, įstaigų renginiuose.</t>
  </si>
  <si>
    <t xml:space="preserve">Organizuotas ikimokyklinio ugdymo įstaigų vadovų susitikimas su Vilniaus miesto vaiko teisių apsaugos skyriaus atstovais. Siekiant užtikrinti sėkmingą Gyvenimo įgūdžių programos įgyvendinimą Vilniaus miesto bendrojo ugdymo mokyklose inicijuotas aktyvus bendradarbiavimas su socialiniais partneriais: 
●	2024 m. Vilniaus Pedagoginė psichologinė tarnyba vedė 4-ias supervizijas Gyvenimo įgūdžių programą įgyvendinantiems mokytojams.
●	Vilniaus apskrities prokuratūros ir Vilniaus miesto policijos komisariato pareigūnais parengtas ir pradėtas vykdyti pamokų ciklas apie nepilnamečių atsakomybes, 27 mokyklose pravestos Gyvenimo įgūdžių pamokos 7 klasių mokiniams.
●	Gyvenimo įgūdžių programos mokytojai naudojasi Vilniaus visuomenės sveikatos biuro „Vilnius sveikiau“ parengtais, 5,7 ir 9 klasėms skirtais, pamokų planais psichoaktyviųjų medžiagų vartojimo prevencijos tema.
</t>
  </si>
  <si>
    <t>1.3.3.2.</t>
  </si>
  <si>
    <t xml:space="preserve">Skatinti mokytojų, tėvų, mokinių ir kitų bendruomenės narių bendradarbiavimą
</t>
  </si>
  <si>
    <t xml:space="preserve">Nuolat įstaigų vadovams primenama, kaip svarbu telkti bendruomenes, konstruktyviai bendradarbiauti. </t>
  </si>
  <si>
    <t xml:space="preserve">VPPT vedė 8 patyriminius užsiėmimus grupėse (102 dalyviai): 
•	Pozityvios tėvystės mokymai STEP 0-5 (2 grupės, 9 susitikimai)
•	Pozityvios tėvystės mokymai STEP 6-12 (3 grupės, 9 susitikimai)
•	Pozityvios tėvystės mokymai STEP 12-17 (2 grupė, 9 susitikimai)
•	Pagarbaus ugdymo įgūdžių stiprinimo programa STEP-M (4 grupės, 10 susitikimų)
</t>
  </si>
  <si>
    <t xml:space="preserve">Bendrojo ugdymo mokyklos bei darželiai vykdo bendrus renginius, aktyviai veikia savivaldos institucijos. PPT organizavo:Vestos 8 patyriminių užsiėmimų grupės Vilniaus miesto gyventojams (86 dalyviai):
-	Bendravimo su vaikais tobulinimo kursai tėvams.
-	Pozityvios tėvystės mokymai STEP 6-12 (2 grupės).
-	Pozityvios tėvystės mokymai STEP 12-17.
-	Edukacinės veiklos romų jaunuoliams,,Savęs pažinimas grupėje, komandos formavimas ir grupės sutelktumas“ (2 grupės).
-	Bendravimo su vaikais tobulinimo kursas,,Noriu susikalbėti su vaiku“.
-	Tęstinė uždara grupė mikčiojančių vaikų tėvams. 
</t>
  </si>
  <si>
    <t>1.4.</t>
  </si>
  <si>
    <t>TIKSLAS. SKATINTI SĄMONINGĄ SVEIKOS GYVENSENOS PASIRINKIMĄ</t>
  </si>
  <si>
    <t>1.4.1.</t>
  </si>
  <si>
    <t xml:space="preserve">UŽDAVINYS. Ugdymas, prisidedantis prie vaiko sąmoningo pasirinkimo gyventi sveikai
</t>
  </si>
  <si>
    <t>1.4.1.1.</t>
  </si>
  <si>
    <t>Mažinti moksleivių psichoaktyvių medžiagų vartojimą pasitelkiant prevencines programas</t>
  </si>
  <si>
    <t>Uždavinys bus tinkamai įgyvendintas, kai pats mokinys sąmoningai pasirinks sveiką gyvenseną, o šiam tikslui pasiekti mokiniams bus teikiama informacija apie sveikatai palankų maistą ir jo gamybą, sveikatai palankius ir kenksmingus įpročius bei jų pasekmes. Siekiant parodyti tinkamą pavyzdį, bus įgyvendinami sveikos mitybos principai pačiose ugdymo įstaigose koordinuojant maisto tiekimą. Bus siekiama didinti mokinių lytiškumo ir rengimo šeimai žinių bazę bei sudaryti galimybę ugdymo įstaigoms dalytis gerąja lytiškumo ugdymo ir rengimo šeimai programos įgyvendinimo patirtimi.</t>
  </si>
  <si>
    <t xml:space="preserve">Jaunimo struktūrinis padalinys
</t>
  </si>
  <si>
    <t>Įgyvendintos Vilniaus miesto savivaldybės vaikų ir jaunimo psichoaktyviųjų medžiagų vartojimo bei platinimo prevencijos 2024-2028 metų strategijos 2025 metų veiklos plane numatytos veiklos</t>
  </si>
  <si>
    <t xml:space="preserve">Mokinių, gaunančių NVŠ krepšelį užimtumui, skaičius - 34 632.
Atvirųjų jaunimo centrų ir atvirųjų jaunimo erdvių unikalių lankytojų skaičius - 10 690.
Unikalių jaunų žmonių, su kuriais palaikomas reguliarus kontaktas vykdant darbą su jaunimu gatvėje, skaičius - 724
Specializuotų kultūrinės veiklos vykdymui skirtų atvirųjų jaunimo centrų skaičius - 1 (Atviras jaunimo centras „22 bendra būtis“ (Vilniaus jaunimo politikos centras) </t>
  </si>
  <si>
    <t>Dalyavimas Planet Youth modelio koordinavimo grupės veikloje, bendradarbiavimas su Vilniaus visuomenės sveikatos biuru bei Sveikatos apsaugos skyriumi. Prisidėta rengiant vaikų ir jaunimo psichoaktyvių medžiagų vartojimo bei platinimo prevencijos strategiją 2024 - 2028 metams. Numatytos priemonės ir funkcijos.</t>
  </si>
  <si>
    <t>Prisidėta rengiant vaikų ir jaunimo psichoaktyvių medžiagų vartojimo bei platinimo prevencijos strategiją 2024 - 2028 metams. Numatytos priemonės ir funkcijos, kurias skyrius vykdo.</t>
  </si>
  <si>
    <t>1.4.1.2.</t>
  </si>
  <si>
    <t>Edukuoti vaikus ir jų tėvus apie sveiką mitybą</t>
  </si>
  <si>
    <t>VVSB</t>
  </si>
  <si>
    <t xml:space="preserve">VVSB: 1. Vykdytos sveikos mitybos ir nutukimo prevencijos veiklos Vilniaus miesto ugdymo įstaigose. </t>
  </si>
  <si>
    <t>VVSB: 1. Vilniaus miesto ugdymo įstaigose vykdytos 2174 veiklos, kurios apima pamokas, aktyvias veiklas, diskusijas. Jose dalyvavo 42971 dalyvis. Sveikos mitybos ir nutukimo prevencijos tema buvo parengti 9 stendai / plakatai ir 48 informaciniai pranešimai.</t>
  </si>
  <si>
    <t>1. Vykdytos sveikos mitybos ir nutukimo prevencijos veiklos Vilniaus miesto ugdymo įstaigose. 
2. Mokymai skirti higienos įgūdžiams, daržovių ir augalinės kilmės patiekalų įtraukimui į vaikų ir tėvų mitybą.
3. Sukurti vaizdo įrašai, skirti didinti daržovių vartojimą kiekvieną dieną.</t>
  </si>
  <si>
    <t>1. Vilniaus miesto ugdymo įstaigose vykdytos 2032 veiklos, kurios apima pamokas, aktyvias veiklas, diskusijas. Jose dalyvavo 13503 ikimokyklinio ugdymo įstaigų ugdytiniai ir 28541 bendrojo ugdymo įstaigų ugdytiniai, iš viso - 45156 dalyviai. Sveikos mitybos ir nutukimo prevencijos tema buvo parengti 29 stendai / plakatai ir 89 informaciniai pranešimai.
2. Mokymai skirti higienos įgūdžiams, daržovių ir augalinės kilmės patiekalų įtraukimui į vaikų ir tėvų mitybą. Vykdyti 4 mokymai (2 mokymai skirti maitinimo organizavimo specialistams ir virtuvės darbuotojams, 2 tėvams, globėjams/rūpintojams). Mokymuose dalyvavo 1759 dalyviai.
3. Sukurti 5 vaizdo įrašai sveikatai palankaus maitinimo tema, nufilmuoti receptai ir patarimai tėvams ir vaikams.</t>
  </si>
  <si>
    <t>1.4.1.3.</t>
  </si>
  <si>
    <t>Užtikrinti sveiką maitinimą ugdymo įstaigose ir skatinti sąmoningą sveiko maisto pasirinkimą</t>
  </si>
  <si>
    <t xml:space="preserve">VVSB ir Bendrojo ugdymo struktūrinis padalinys
</t>
  </si>
  <si>
    <t>Švietimo aplinkos struktūrinis padalinys</t>
  </si>
  <si>
    <t xml:space="preserve">VVSB: 
1. Atlikta 87 konsultacinių vizitų (BUĮ – 47 vizitai, IUĮ – 40). 
2. Konsultacinių vizitų metu nustatyta 253 neatitikimai (pvz.: daržovių, vaisių garnyras sudaro mažiau kaip 1/3 patiekalo svorio, nėra užtikrinamas žaliavų ir maisto produktų atsekamumas, patiekalai neatitinka porcijų dydžio ir kt.). Konsultaciniai vizitai atlikti vadovaujantis parengtu klausimynu pagal geros higienos praktikos taisykles (GHPT).
3. Atliktos 16 apklausos (apklausos sudarytos remiantis dažniausiai nustatomais neatitikimais maitinimo organizavimo procese) bendrojo ugdymo įstaigose. Apklausos dėl pasitenkinimo tiekiamu maistu pasirinktinai buvo vykdomos trims tikslinėms grupėms: mokiniams, tėvams, globėjams (rūpintojams), darbuotojams. Apklausose dalyvavo 7 ugdymo įstaigų (bendruomenei išreiškus poreikį). Apklausti 818 tėvai (globėjai/ rūpintojai), 87 darbuotojai ir 273 mokiniai.
4. Gauta užklausų – 724 (raštu – 236, žodžiu – 488), iš kurių:
266 iš ugdymo įstaigų administracijos. Dažniausiai kreiptasi buvo dėl Vaikų maitinimo tvarkos aprašo išaiškinimo, valgiaraščių sudarymo ar koregavimo rekomendacijų ir kt.),
108 iš maitinimo tiekėjų. Dažniausiai kreiptasi dėl maisto produktų šaldymo, maisto tvarkymo reikalavimų įgyvendinimo, tvarkos aprašo išaiškinimo.
269 iš mokinių tėvų (globėjų, rūpintojų). Dažniausiai kreiptasi dėl pritaikyto maitinimo, valgiaraščių sudarymo, ssutarčių peržiūrėjimo ir tiekiamo maisto kokybės ugdymo įstaigose.
5. Pasidalinta 40 vnt. technologinių kortelių su ugdymo įstaigomis. </t>
  </si>
  <si>
    <t xml:space="preserve">1. Periodiškai atliekami konsultaciniai vizitai ugdymo įstaigose, kurių metu vertinama maitinimo aplinka, higiena, tiekiamų patiekalų kokybė.
2. Pagal nustatytus neatitikimus teikiamos rekomendacijos ugdymo įstaigų administracijai, maitinimo orgnizavimo dalyviams.
3. Inicijuotos mokinių ir jų tėvų (globėjų, rūpintojų), darbuotojų apklausos, kurių tikslas - įvertinti vartotojų pasitenkinimą tiekiamu maistu ugdymo įstaigose.
4. Ugdymo įstaigų administracijai, virtuvės darbuotojams, maisto tiekėjams, tėvams (globėjams, rūpintojams) (raštu ar žodžiu) teiktos konsultacijos maitinimo organizavimo klausimais, naujausios mitybos ir maitinimo organizavimo rekomendacijos, įsakymai, nutarimai ir kiti teisės aktų atnaujinimai. 5. Parengti pavyzdiniai valgiaraščiai, skirti mažinti valgiaraščių sudarymo klaidas. Technologinės kortelės pasidalintos su ugdymo įstaigomis skirtos augalinės kilmės patiekalų ir daržovių vartojimo skatinimui, maisto atliekų mažinimui. </t>
  </si>
  <si>
    <t xml:space="preserve">1. Atlikta 205 konsultacinių vizitų (BUĮ – 105 vizitai, IUĮ – 100). Aplankytų ugdymo įstaigų du kartus (50 proc.) daugiau nei 2023 m.
2. Konsultacinių vizitų metu nustatyta 855 neatitikimai (pvz.: daržovių, vaisių garnyras sudaro mažiau kaip 1/3 patiekalo svorio, nėra užtikrinamas žaliavų ir maisto produktų atsekamumas, patiekalai neatitinka porcijų dydžio ir kt.). Konsultaciniai vizitai atlikti vadovaujantis parengtu klausimynu pagal geros higienos praktikos taisykles (GHPT).
3. Atliktos 36 apklausos (apklausos sudarytos remiantis dažniausiai nustatomais neatitikimais maitinimo organizavimo procese) bendrojo ugdymo įstaigose. Apklausos dėl pasitenkinimo tiekiamu maistu pasirinktinai buvo vykdomos trims tikslinėms grupėms: mokiniams, tėvams, globėjams (rūpintojams), darbuotojams. Apklausose dalyvavo 19 ugdymo įstaigų (bendruomenei išreiškus poreikį). Apklausti 1131 tėvai (globėjai/ rūpintojai), 409 darbuotojai ir 688 mokiniai.
4. Gauta užklausų – 465 (raštu – 187, žodžiu – 278), iš kurių:
213 iš ugdymo įstaigų administracijos. Dažniausiai kreiptasi buvo dėl Vaikų maitinimo tvarkos aprašo išaiškinimo, valgiaraščių sudarymo ar koregavimo rekomendacijų ir kt.),
70 iš maitinimo tiekėjų. Dažniausiai kreiptasi dėl maisto produktų šaldymo, maisto tvarkymo reikalavimų įgyvendinimo, tvarkos aprašo išaiškinimo.
41 iš mokinių tėvų (globėjų, rūpintojų). Dažniausiai kreiptasi dėl pritaikyto maitinimo, tiekiamo maisto kokybės ugdymo įstaigose, 141 iš ugdymo įstaigose dirbančių visuomenės sveikatos speciaistų, koordinatorių). 
5. Parengti 4 pavyzdiniai valgiaraščiai skirtingoms amžiaus grupėms, pasidalinta 10 vnt. technologinių kortelių su ugdymo įstaigomis. </t>
  </si>
  <si>
    <t>1.4.1.4.</t>
  </si>
  <si>
    <t xml:space="preserve">Kelti specialistų, įgyvendinančių lytiškumo ugdymo programą, kompetencijas
</t>
  </si>
  <si>
    <t>Bendrojo ugdymo skyrius priemonės nevykdo</t>
  </si>
  <si>
    <t>Teikta informacinė bei konsultacinė pagalba mokykloms lytiškumo ugdymo bei prevencinių priemonių taikymo klausimais.</t>
  </si>
  <si>
    <t xml:space="preserve">Su mokyklomis pasidalinti Nacionalinės švietimo agentūros parengti patarimai pedagogams: kaip ugdyti vaikų, turinčių įvairiapusių raidos sutrikimų, 
Lytiškumą; Metodinės gairės įgyvendinant lytiškumo ugdymą 5-8 klasėms; 2017 m. LR švietimo mokslo ir sporto ministerijos leidiniai „ Patarimai mokytojui. Lytiškumo ugdymas ir rengimas šeimai ir pradinėse klasėse“.
</t>
  </si>
  <si>
    <t>1.4.1.5.</t>
  </si>
  <si>
    <t xml:space="preserve">Parengti ir įgyvendinti lytiškumo ir rengimo šeimai ugdymo programas
</t>
  </si>
  <si>
    <t>Įvykdytas</t>
  </si>
  <si>
    <t>VVSB: 
1. Vykdyti 324 lytiškumo ugdymo užsiėmimai Vilniaus miesto ugdymo įstaigose, dalyvavo 6 559 vaikai ir jaunimas.
2. Parengtos lytiškumo ugdymo metodikos ikimokyklinio amžiaus vaikams ir gyvenimo įgūdžių mokytojams paauglystės pokyčių tema 5–6 klasių mokiniams.</t>
  </si>
  <si>
    <t xml:space="preserve">1. Vykdytos lytiškumo ugdymo, AIDS ir lytiškai plintančių ligų prevencijos veiklos Vilniaus miesto ugdymo įstaigose. 2. Suorganizuoti mokymai visuomenės sveikatos specialistams lytiškumo ugdymo tema. 
3. Parengta lytiškumo ugdymo metodika. </t>
  </si>
  <si>
    <t xml:space="preserve">1. Vykdytos 209 sveikatos ugdymo ir mokymo veiklos Vilniaus miesto ugdymo įstaigose, dalyvavo 4823 ugdytiniai. 
2. Lytiškumo ugdymo tema apmokyti 73 visuomenės sveikatos specialistai vykdantys sveikatos priežiūrą mokyklose. 
3. Parengtas lytiškumo ugdymo metodikos paketas „Lytiškumo kompasas“, skirtas vesti užsiėmimimus 1-12 klasių mokiniams. </t>
  </si>
  <si>
    <t>1.4.2.</t>
  </si>
  <si>
    <t xml:space="preserve">UŽDAVINYS. Judrumą skatinanti aplinka ir mokiniams patrauklios bei ilgalaikius įpročius diegiančios aktyvaus laisvalaikio veiklos </t>
  </si>
  <si>
    <t>1.4.2.1.</t>
  </si>
  <si>
    <t xml:space="preserve">Vystyti vaikams patrauklią fiziniam ugdymui skirtą ugdymo įstaigų infrastruktūrą
</t>
  </si>
  <si>
    <t>Visiems mokiniams bus sudarytos tinkamos sąlygos fizinio aktyvumo didinimui atnaujinant ir įrengiant sporto aikšteles, treniruoklius, sporto sales, dušus. Siekiant supažindinti mokinius su įvairia fizine veikla, bus didinama fizinio ugdymo įvairovė, apimant ne tik komandinius žaidimus, bėgimą ir skirtingų normatyvų vykdymą, bet ir įvairesnes praktikas – kūno ir minčių atpalaidavimą, jogos užsiėmimus, asmens fizines ypatybes ugdančius užsiėmimus.</t>
  </si>
  <si>
    <t xml:space="preserve">Švietimo aplinkos struktūrinis padalinys
</t>
  </si>
  <si>
    <t>Sporto ir sveikatingumo struktūrinis padalinys</t>
  </si>
  <si>
    <t>2025 metais toliau buvo tęsiamas sportui ir fiziniam akyvumui tinkamos infrastruktūros įrengimas. 26 ikimokyklinio ugdymo įstaigose buvo įrengti iki 100 kv. m. sporto aikštynėliai skirti įvairiom fizinio aktyvymo veikloms organizuoti. Prie 16 bendrojo ugdymo mokyklų buvo suremontuoti/įrengti sporto aikštynai. Sporto ir sveikatingumo skyriaus iniciatyva atlikta visų Vilniaus bendrojo ugdymo mokyklų apklausa dėl sporto salių ir pagalbinių patalpų fizinės būklės bei nusidėvėjimo. Surinkti duomenys prioriteto tvarka pagal pasirinktus kriterijus panaudoti sudarant remontuojamų sporto salių sąrašą 2026-2028 metams. Įrengta 14 sporto aikštelių seniūnijose. Pradėti remontai 7 prasčiausios būklės sporto salėse bendrojo ugdymo mokyklose.</t>
  </si>
  <si>
    <t>Pastoviai atliekamas mokyklinių sporto aikštynų ir sporto aikštelių prie lopšelių-darželių atnaujinimas</t>
  </si>
  <si>
    <t>1.5.</t>
  </si>
  <si>
    <t>TIKSLAS. SUDARYTI SĄLYGAS KIEKVIENAM VAIKUI ĮGYTI PAPILDOMŲ KOMPETENCIJŲ, VAIKUS ĮTRAUKIANT Į KOKYBIŠKĄ IR PRIEINAMĄ NEFORMALŲJĮ UGDYMĄ</t>
  </si>
  <si>
    <t>1.5.1.</t>
  </si>
  <si>
    <t>UŽDAVINYS. Patrauklios ir vaikų poreikius atliepiančios neformalaus ugdymo veiklos</t>
  </si>
  <si>
    <t>1.5.1.1.</t>
  </si>
  <si>
    <t xml:space="preserve">Užtikrinti neformaliojo ugdymo paklausą atitinkančių veiklų pasiūlą ir prieinamumą
</t>
  </si>
  <si>
    <t>Užtikrinti balansą tarp siūlomų neformalaus ugdymo veiklų bei tarp skirtingų jų paslaugų teikėjų, orientuojantis tiek į šių paslaugų paklausą, tiek ir tikslingai ją skatinant prioritetinėse miestui temose.</t>
  </si>
  <si>
    <t>Akredituotos naujos NVŠ programos. Skiriami du NVŠ krepšeliai SUP turintiems mokiniams ir SOC paramą gaunantiems mokiniams. Įvykdytias vaikų vasaros stovyklų konkursas ir veiklių senjorų programa. Vyksta dalykinių olimpiadų savivaldybės etapas.</t>
  </si>
  <si>
    <t xml:space="preserve">Iš viso 2025 m. akreditavimui buvo pateiktos 310 NVŠ programos iš kurių atitiko reikalavimus 237 programų ir neatitiko reikalavimų 73 programos. Iš viso NVŠ krepšeliu pasinaudojo 36770 mokiniai iš kurių 2818 turintys vidutinių, didelių ar labai didelių specialiųjų ugdymosi poreikių ir 1321 gaunantys socialinė paramą arba turintys teisę į socialinę paramą mokiniai. Finansuotos 230 vaikų vasaros stovyklos kuriose sudalyvavo 13782 mokiniai. Veiklių senjorų programoje sudalyvavo 4000 senjorų. Olimpiadose sudalyvavo 3934 mokiniai. </t>
  </si>
  <si>
    <t>Akredituotos naujos NVŠ programos. Skiriami du NVŠ krepšeliai SUP turintiems mokiniams ir SOC paramą gaunantiems mokiniams.</t>
  </si>
  <si>
    <t xml:space="preserve">Iš viso akreditavimui buvo pateiktos 273 NVŠ programos iš kurių atitiko reikalavimus 226 programų ir neatitiko reikalavimų 47 programos. Iš viso NVŠ krepšeliu pasinaudojo 33 980 mokiniai iš kurių 2470 turintys vidutinių, didelių ar labai didelių specialiųjų ugdymosi poreikių ir 844 gaunantys socialinė paramą arba turintys teisę į socialinę paramą mokiniai. </t>
  </si>
  <si>
    <t>1.5.1.2.</t>
  </si>
  <si>
    <t xml:space="preserve">Vykdyti neformalaus ugdymo žinomumo ir patrauklumo didinimo mokinių ir tėvų bendruomenėje veiklas
</t>
  </si>
  <si>
    <t>Veikia Vilniaus miesto neformaliojo vaikų švietimo žemėlapis kuriame tėvai gali rasti popamokines veiklas arčiausiai namų.</t>
  </si>
  <si>
    <t>Žemėlapis kuriame galima rasti daugiau kaip 290 įvairių organizacijų patalpintas atnaujintame interaktyviame Vilniaus žemėlapių tinklalapyje https://maps.vilnius.lt. Šio žemėlapio tikslas palengvinti popamokinių veiklų paiešką tėvams kuriems svarbu, kad popamokinės veiklos vyktų arti vaiko gyvenamosios vietos ar ugdymo įstaigos.</t>
  </si>
  <si>
    <t>Žemėlapis kuriame galima rasti daugiau kaip 270 įvairių organizacijų patalpintas atnaujintame interaktyviame Vilniaus žemėlapių tinklalapyje https://maps.vilnius.lt. Šio žemėlapio tikslas palengvinti popamokinių veiklų paiešką tėvams kuriems svarbu, kad popamokinės veiklos vyktų arti vaiko gyvenamosios vietos ar ugdymo įstaigos.</t>
  </si>
  <si>
    <t>1.5.2.</t>
  </si>
  <si>
    <t xml:space="preserve">UŽDAVINYS. Gyva mokykla moksleiviams tobulėjantiems po pamokų ir platesnei bendruomenei
</t>
  </si>
  <si>
    <t>1.5.2.1.</t>
  </si>
  <si>
    <t xml:space="preserve">Užtikrinti pagalbą mokykloms formuojant neformalaus ugdymo pasiūlą
</t>
  </si>
  <si>
    <t>Siekti kad mokykla būtų „gyva“ ne tik pamokų metu, bet ir išnaudoti mokyklos infrastruktūrą po pamokų neformaliojo ugdymo veikloms, skirtoms vaikams ir suaugusiems, ir kurių iniciatoriais gali būti tiek pačios mokyklos bendruomenės nariai, tiek kiti išoriniai partneriai.</t>
  </si>
  <si>
    <t xml:space="preserve">Švietimo aplinkos struktūrinis padalinys
</t>
  </si>
  <si>
    <t xml:space="preserve">Mokyklose organizuojamos dalykinės mokinių olimpiados ir konkursai. </t>
  </si>
  <si>
    <t xml:space="preserve">Iš viso suorganizuoti 36 renginiai kuriuose sudalyvavo 3934 mokiniai. </t>
  </si>
  <si>
    <t>Rengiami mokymai neformaliojo vaikų švietimo Teikėjams skatinantys naudotis NVŠ krepšeliu, mažinti administracinę naštą, tobulinti IT įgūdžius rengiant dokumentus.</t>
  </si>
  <si>
    <t>Kadangi 2024 m. naujovių neformaliojo vaikų švietimo krepšelio srityje nebuvo, nauji vaizdo įrašai nebuvo rengiami, o buvo naudojami 2023 m. sukurti du vaizdo įrašai. 2024 m. buvo sukurti 4 vaizdo įrašai vaikų vasaros stovyklų ir veiklių senjorų programos konkursų tematika.</t>
  </si>
  <si>
    <t>1.5.2.2.</t>
  </si>
  <si>
    <t>Skatinti bendrojo ugdymo mokyklas bendradarbiauti su kitomis neformaliojo ugdymo paslaugas teikiančiomis organizacijomis / įstaigomis</t>
  </si>
  <si>
    <t xml:space="preserve">Jaunimo skyriaus kuruojamos įstaigos ir NVO sektorius bendradarbiauja su BU mokyklomis, vesdami paskaitas ir
užsiėmimus mokyklose. 
</t>
  </si>
  <si>
    <t xml:space="preserve">2025 m. Vilniaus Antakalnio gimnazijoje atidaryta Atvira jaunimo erdvė. </t>
  </si>
  <si>
    <t>Paskelbtas patalpų nuomos konkursas Active vilnius tinklalapyje kuriame dalyvaujantys NVŠ Teikėjai gauna papildomą konkursinį balą.</t>
  </si>
  <si>
    <t xml:space="preserve">Nuolatos vykdomos konsultacijos ir organizuojami mokymai švietimo Teikėjams kurie ieško patalpų nuomos galimybių per sistemą Active vilnius. </t>
  </si>
  <si>
    <t>1.5.2.3.</t>
  </si>
  <si>
    <t>Ne ugdymo veiklų metu atverti mokyklų patalpas bendruomenei</t>
  </si>
  <si>
    <t xml:space="preserve">Atnaujinta sporto ir laisvalaikio infrastruktūra prie bendrojo ugdymo įstaigų. </t>
  </si>
  <si>
    <t xml:space="preserve">Atnaujinta sporto aikštynų prie bendrojo ugdymo įstaigų kurie yra pritaikyti futbolui, krepšiniui, tinkliniui, lengvajai atletikai, ir kitoms sporto šakoms </t>
  </si>
  <si>
    <t>1.5.3.</t>
  </si>
  <si>
    <t>UŽDAVINYS. Pilietiški ir visuomeninėse veiklose aktyviai dalyvaujantys moksleiviai</t>
  </si>
  <si>
    <t>1.5.3.1.</t>
  </si>
  <si>
    <t>Ugdyti moksleivių savivaldą</t>
  </si>
  <si>
    <t>Skatinti mokinių saviraišką, aktyvų dalyvavimą visuomeninėse veiklose, įvairiuose projektuose, teminiuose renginiuose, savivaldoje, savanoriškoje veikloje.</t>
  </si>
  <si>
    <t>Vilniaus miesto savivaldybėje finansuojamos Jaunimo programos (Jaunimo programos konkurso vienas iš uždavinių - stiprinti Savivaldybėje veikiančių mokyklų mokinių savivaldas).</t>
  </si>
  <si>
    <t>2025 metais įgyvendintos 6 jaunimo iniciatyvos mokinių savivaldos veiklos aktyvinimui, įtraukta 1086 jaunuoliai.</t>
  </si>
  <si>
    <t>Jaunimo programų konkursu metu finansuotas Lietuvos moksleivių sąjungos Vilniaus mokinių savivaldų informavimo centro projektas. Dalyvaujama įvariose diskusijose, renginiuose vykdoma nefornalaus švietimo veikla. Taip pat finansavimo konkursuose išlikęs stiprinimo mokinių savivaldos elementas.</t>
  </si>
  <si>
    <t xml:space="preserve">Skirtos lėšos minėtai organizacijai, kuri vienija Vilniaus mieste esančias mokinių savivaldas ir organizuoja mokymus, renginius bei diskusijas mokiniams ir mokinių savivaldoms. </t>
  </si>
  <si>
    <t>1.5.3.2.</t>
  </si>
  <si>
    <t>Plėsti ir kurti patrauklias, vertę kuriančias pilietinių valandų pasirinkimo galimybes pasitelkiant lyderiaujančius socialinius partnerius</t>
  </si>
  <si>
    <t xml:space="preserve">Organizuojami renginiai, mokymai, susitikimai prisidedantys prie socialinių-pilietinių valandų įgyvendinimo. </t>
  </si>
  <si>
    <t>Suorganizuotos, surinktos, palydėtos mokinių grupės, kurios sėkmingai atliko socialinę-pilietinę veiklą Vilniaus m. PO,
informaciniai susitikimai, mokymai ir kita., 2025-10-18 Vilniaus Karoliniškių gimnacijos mokinių trumpalaikė savanorystė
https://nibd.lt/jaunimas-vienijasi-kartu-kuria-nauja-atvira-jaunimo-centra/,2025-10-16–Pilietiškumofestivalis
https://nibd.lt/pilietiskumo-festivalis-vilniuje/
2025-11-27 – Savanorystės galimybių pristatymas TECHIN profesinio mokymo centre
Veikia tinklapis https://soci.lt/</t>
  </si>
  <si>
    <t xml:space="preserve">Inovacijų ir technologijų grupės siūlymu tinklapis neformalusugdymas. lt nebuvo atnaujinamas, nes nėra galimybės užtikrinti pakankamų tinklapio saugumo reikalavimų. </t>
  </si>
  <si>
    <t xml:space="preserve"> Buvo nuspręsta perkelti informaciją iš tinklapio neformalusugdymas. lt į atnaujintą tinklapį vilnius. lt. Bendradarbiaujant dėl socialinių pilietinių valandų užskaitymo moksleivių iniciatyva buvo sukurtas tinklapis soci. lt. Savivaldybė prisidėjo konsultavimu. Finansiškai prisidėti prie šio projekto savivaldybė neturėjo galimybių.</t>
  </si>
  <si>
    <t>1.5.3.4.</t>
  </si>
  <si>
    <t xml:space="preserve">Sudaryti sąlygas bei skatinti mokinius savanoriauti, atlikti praktiką
</t>
  </si>
  <si>
    <t>Finansuojamos organizacijos, kurios vykdo Jaunimo savanoriškos tarnybos modelį. Taip pat veikia platforma https://savanorystevilniuje.lt/.</t>
  </si>
  <si>
    <t xml:space="preserve">Finansuota organizacija VšĮ "Ne imti, bet duoti". VšĮ Vilniaus jaunimo politikos centras efektyviai veikla. Veikia platforma, kuri leidžia savanorišką veiklą atlikusiems jaunuoliams (ėms) įrodyti įgytas kompetencijas. </t>
  </si>
  <si>
    <t>1.5.4.</t>
  </si>
  <si>
    <t>UŽDAVINYS. Aktyviai įsitraukiantis ir prasmingai dalyvaujantis kultūroje, kūrybiškas moksleivis</t>
  </si>
  <si>
    <t>1.5.4.1.</t>
  </si>
  <si>
    <t>Siekiant aukštesnio mokinių kultūros lygio, plėtoti specializuoto ugdymo krypties programų įgyvendinimą per meno, dailės, muzikos mokyklas</t>
  </si>
  <si>
    <t>Supažindinant mokinius su kultūra ir jos istorija per įvairias kultūrines veiklas bei programas, bus siekiama kelti mokinių kultūros lygį bei skatinti domėjimąsi kultūrinėmis veiklomis.</t>
  </si>
  <si>
    <t>Kiekvienais metais pritraukiama vis daugiau neformalaus vaikų švietimo teikėjų, kurie vykdo kultūrinę veiklą. Sėkmingai vykdoma Vilniaus miesto savivaldybės jaunųjų talentų rėmimo programa, kuri finansuoja gabius moksleivius ir jaunuolius, vykstančius į tarptautinius renginius.</t>
  </si>
  <si>
    <t>Atliktos teikėjų akreditacijos, kurių metu padaugėjo kultūrines veiklas siūlančių teikėjų.
2025 metais Vilniaus miesto savivaldybės jaunųjų talentų programos konkurso organizavimo, finansavimo ir skatinamųjų stipendijų skyrimo konkurse finansavimą gavo 126 jaunuoliai. 2025 metais 6 jaunuoliai gavo skatinamąsias stipendijas užimtas prizines vietas tarptautinėse dalykinėse olimpiadose.</t>
  </si>
  <si>
    <t xml:space="preserve">Atliktos teikėjų akreditacijos, kurių metu padaugėjo kultūrines veiklas siūlančių teikėjų.
2024 metais buvo atnaujinti Vilniaus miesto savivaldybės jaunųjų talentų programos konkurso organizavimo, finansavimo ir skatinamųjų stipendijų skyrimo nuostatai. 2025 metais Vilniuje registruoti moksleiviai gali gauti skatinamąsias stipendijas užimtas prizines vietas tarptautinėse dalykinėse olimpiadose. </t>
  </si>
  <si>
    <t>1.5.4.2.</t>
  </si>
  <si>
    <t>Skatinti švietimo ir kultūros įstaigų bendradarbiavimą per neformalias veiklas supažindinant mokinius su kultūra</t>
  </si>
  <si>
    <t>Kultūros struktūrinis padalinys</t>
  </si>
  <si>
    <t>Bendradarbiavimas tarp jaunimo nevyriausybinių organizacijų ir Jaunimo reikalų ir neformalaus užimtumo skyriui priskirtų reguliavimo sričiai įstaigų nuolatos vykdomas.</t>
  </si>
  <si>
    <t>Jaunimo programų konkurse numatytas uždavinys (kultūros skatinimas tarp jaunimo) skirtas programoms, kurias įgyvendina Vilniaus mieste veikiančios nevyriausybinės organizacijos.</t>
  </si>
  <si>
    <t xml:space="preserve">Numatytos papildomos priemonės ir kriterijai skatinant jaunimo kultūriškumą jaunimo programų konkurse. </t>
  </si>
  <si>
    <t>SOCIALINĖS APSAUGOS SRITIS</t>
  </si>
  <si>
    <t>2.1.</t>
  </si>
  <si>
    <t>TIKSLAS. AKTYVUS, INICIATYVUS ŽMOGUS IR MIESTO BENDRUOMENĖ</t>
  </si>
  <si>
    <t>2.1.1.</t>
  </si>
  <si>
    <t xml:space="preserve">UŽDAVINYS. Stiprinti vilniečių sąmoningumą ir gebėjimą spręsti socialines problemas
</t>
  </si>
  <si>
    <t>2.1.1.1.</t>
  </si>
  <si>
    <t>Organizuoti viešinimo kampaniją, skirtą savanorystei skatinti</t>
  </si>
  <si>
    <t>Sprendžiant socialinius sunkumus Vilniaus m., siekiama pasitelkti kuo platesnį miestiečių bendruomenės ratą: NVO sektoriaus organizacijas, jaunimą, savanorius ir kiekvieną vilnietį. Visuomenės įtraukimas užtikriną greitesnį ir dažnai efektyvesnį problemų sprendimą, padeda sparčiau teikti pagalbą. Šiuo uždaviniu numatoma skatinti savanorystę, įsitraukimą į įvairias socialines problemas sprendžiančias veiklas.</t>
  </si>
  <si>
    <t>Socialinės gerovės struktūrinis padalinys</t>
  </si>
  <si>
    <t>Pavesta pavaldžioms įstaigoms bendradarbiauti su juridiniais ir fiziniais asmenimis, siekiančiis savanoriauti.</t>
  </si>
  <si>
    <t xml:space="preserve">Pavaldžios socialinių paslaugų įstaigos organizuoja veiklas (viešina savo vykdomą veiklą įvairiose ugdymo įstaigose, vietos bendruomenėse, privačių versų įmonėse) skatinančias savanorystės pritraukimą. </t>
  </si>
  <si>
    <t>Organizuotas susitikimas su Skyriaus pavaldžiomis įstaigomis, kurio metu skatinta didinti savanorių skaičių įstaigose</t>
  </si>
  <si>
    <t>Savanorių skaičius, lyginant su 2023 metais padidėjo 26 proc. Įstaigos vykdė aktyvias savanorių pritraukimo kampanijas, komunikavo su savanorių įstaigomis, aukštosiomis mokyklomis, bendrojo ugdymo įstaigomis, vietos bendruomenėmis, dalyvavo tarptautiniuose projektuose.</t>
  </si>
  <si>
    <t>2.1.1.2.</t>
  </si>
  <si>
    <t>Skatinti jaunimo iniciatyvas, įveiklinimą, stiprinti bendrystę ir įsitraukimą</t>
  </si>
  <si>
    <t>Nuolatos vykdoma.</t>
  </si>
  <si>
    <t> Skirtas 20 000 Eur finansavimas vietos jaunimo savanoriškos tarnybos modelio įgyvendinimui iš Savivaldybės biudžeto. Užtikrintas nuoseklus darbo su jaunimu gatvėje įgyvendinimo Savivaldybėje finansavimas. Iš Savivaldybės biudžeto lėšų skirta 159 996 Eur finansavimo suma. Iš Savivaldybės biudžeto lėšų skirto finansavimo jaunimo, su jaunimu dirbančių organizacijų bei pagal galimybes neformalių jaunimo grupių jaunimo veikloms (programoms, projektams, iniciatyvoms ir pan.) įgyvendinti, 168 534,31 Eur suma. Atvirojo darbo su jaunimu ir darbo su jaunimu gatvėje įgyvendinimas ir forma įtraukti į Savivaldybės strateginio planavimo dokumentus.</t>
  </si>
  <si>
    <t xml:space="preserve">Unikalių jaunų žmonių, su kuriais palaikomas kontaktas vykdant darbą su jaunimu gatvėje/mobilų darbą su jaunimu, skaičius 2024 m. siekė 1 371. Bendras jaunų žmonių, su kuriais palaikomas kontaktas vykdant darbą su jaunimu gatvėje/mobilų darbą su jaunimu, skaičius 2024 m. siekė 3 066. Savivaldybės biudžeto lėšomis buvo finansuotos 39 jaunimo, su jaunimu dirbančių organizacijų bei pagal galimybes neformalių jaunimo grupių įgyvendintų jaunimo programų (projektų, iniciatyvų ir pan.). </t>
  </si>
  <si>
    <t>2.1.1.3.</t>
  </si>
  <si>
    <t>Organizuoti prevencinių priemonių vilniečiams, kurie nori teikti socialinę pagalbą artimiesiems, įgyvendinimą</t>
  </si>
  <si>
    <t xml:space="preserve">2022-2030 </t>
  </si>
  <si>
    <t xml:space="preserve">Socialinės gerovės struktūrinis padalinys
</t>
  </si>
  <si>
    <t>Prevencines socialines paslaugas (kompleksines) vilniečiams teikia 5 kompleksinių paslaugų šeimai teikėjai: VšĮ SOTAS, VšĮ Paramos vaikams centras, LPF SOS vaikams kaimų Lietuvoje draugija, Pal. J. Matulaičio šeimos pagalbos centras, Vilniaus arkivyskupijos Caritas. Kompleksines paslaugas gavo 8540 Vilniaus gyventojų. Prevencinę socialinę informavimo paslaugą teikia Vilniaus miesto socialinių paslaugų centras - ją gavo 180 vilniečių.</t>
  </si>
  <si>
    <t>Nuo 2023 metų vykdomas ES lėšomis finansuojamas projektas "Kompleksinės paslaugos šeimoms"; administruoja Europos socialinio fondo agentūra.</t>
  </si>
  <si>
    <t>Prevencinės socialinės paslaugos vilniečiams teikia 5 kompleksinių paslaugų šeimai teikėjai: Všį SOTAS, VšĮ Paramos vaikams centras, LPF SOS vaikams kaimų Lietuvoje draugija, Pal. J. Matulaičio šeimos pagalbos centras, Vilniaus arkivyskupijos Caritas. 
Pavaldžios įstaigos surengė 6 prevencines priemones.</t>
  </si>
  <si>
    <t xml:space="preserve">Nuo 2023 metų vykdomas ES lėšomis finansuojamas projektas "Kompleksinės paslaugos šeimoms"; administruoja Europos socialinio fondo agentūra. Kompleksines paslaugas gavo 5270 asmenys.
Fabijoniškių socialinių paslaugų namai surengė dvi atviras nuotolines specialistų paskaitas apie pagalbą žmonėms su demencija (demencijos požymių atpažinimas; pagalbos asmenims su demencija galimybės Vilniaus mieste) kurias socialiniame tinkle Facebook peržiūrėjo 4,2 tūkst. asmenų. 
Įstaigos specialistai paruošė, viešai pristatė ir pasidalino 1 metodine socialinio darbo priemone, skirta specialistams, dirbantiems su žmonėmis, patiriančiais demenciją („Praktinės rekomendacijos specialistams, teikiantiems paslaugas asmenims, patiriantiems Alzheimerį ar demenciją“).
Įstaigos specialistai dalyvavo 2 renginiuose, kuriuose vedė mokymus ar skaitė pranešimus demencijos tema (skaitė pranešimą Vilniaus kolegijos konferencijoje „Socialinio darbo kaita atliepiant visuomenės poreikius“, skaitė paskaitą demencijos tema Mykolo Romerio universitete tarptautinių studijų studentams).
 BĮ Lakštingala įgyvendino bendras projektas su Lietuvos mokinių neformaliojo švietimo centru „Sveikata visus metus 2024“, namų komanda „Kūrybingi, sveiki ir laimingi“ gavo diplomą.
https://www.facebook.com/photo/?fbid=9138560159508749&amp;set=pcb.2509124312627990
</t>
  </si>
  <si>
    <t>2.1.2.</t>
  </si>
  <si>
    <t>UŽDAVINYS. Puoselėti socialiai atsakingą partnerystę</t>
  </si>
  <si>
    <t>2.1.2.1.</t>
  </si>
  <si>
    <t xml:space="preserve">NVO ir privačių tiekėjų kompetencijų socialinių paslaugų teikime stiprinimas.
</t>
  </si>
  <si>
    <t>Šiuo uždaviniu siekiama stiprinti partnerystę tarp savivaldybės ir socialinių partnerių, įsitraukiančių į socialinės pagalbos veiklą. Svarbu plėtoti socialinį dialogą, stiprinti partnerių kompetencijas teikti socialines paslaugas (teikti metodinę pagalbą; organizuoti mokymus, seminarus). Socialinių partnerių įsitraukimas į paslaugų teikimą leidžia šias paslaugas teikti kokybiškiau ir greičiau, geriau atliepiant vilniečių poreikius.</t>
  </si>
  <si>
    <t xml:space="preserve">Siekiant stiprinti partnerių kompetencijas, teikiant socialines paslaugas rengti pranešimai (pristatymai) socialinių paslaugų teikėjams. </t>
  </si>
  <si>
    <t>Skaityti 2 pranešimai potencialiems ir esamiems partneriams dėl socialinės priežiūros paslaugų akreditavimo procesų ir taikymo principų bei Socialinės paramos šeimai informacinės sistemos (SPIS).
Organizuotas susitikimas su Asmens su negalia teisių apsaugos agentūra ir socialinių dirbtuvių atstovais dėl socialinių dirbtuvių veiklos apžvalgos ir stiprinimo galimybių, organizuotas nuotolinis susitikiams su socialinių dirbtuvių atstovais dėl socialinių dirbtuvių veiklos ir produkcijos žinomumo didinimo. Parengtas Vilniaus miesto socialinių dirbtuvių veiklos sklaidos planas.
Organizuoti mokymai paslaugų teikėjams, teikiantiems dienos socialinę globą, dėl paslaugų gavėjų individualių pagalbos planų pildymo ir įgyvendinimo.</t>
  </si>
  <si>
    <t>Organizuota 7 nuotoliniai ir gyvi susitikimai su socialines paslaugas teikiančiomis įstaigomis. 
Pagal bendrą įtėvių ir globėjų (rūpintojų) rengimo programą buvo organizuoti mokymai, iš viso 12 grupių, kuriuose dalyvavo 146 globėjais, budinčiais globotojais, įtėviais norinčios tapti šeimos. Organizuotos 3 GIMK mokymų grupės vaikų gerovės srityje dirbantiems specialistams, kuriose dalyvavo 47 šeiminių namų darbuotojai, Socialinės gerovės skyriaus ir globos centrų specialistai. Organizuoti 3 tęstiniai susitikimai su Vilniaus miesto vaiko teisių apsaugos skyriaus, šeiminių namų, Vilniaus apskrities vyriausiojo policijos komisariato viešosios tvarkos valdybos prevencinės ir administracinės veiklos skyriaus, Vilniaus apygardos prokuratūros Vilniaus apylinkės prokuratūros, globos centrų ir savivaldybės viešosios tvarkos grupės atstovais dėl „Bėgančių“ išeiminių namų 
vaikų problematikos ir galimų problemų sprendimo būdų.
Taip pat organizuotas 1 susitikimas su Šeiminiais namais ir romų bendruomene dėl romų vaikų tapatybės klausimų.</t>
  </si>
  <si>
    <t>Organizuoti susitikimai dėl aktualių klausimų aptarimo, kuriuose itin svarbus skirtingų socialinėje srityje dirbančių bendradarbiavimas, teisės aktų pasikeitimų pristatymo ir praktinio įgyvendinimo, NVO paslaugų finansavimo galimybių ir būdų ir pan. 
Skyriaus struktūriniai padaliniai savo kompetencijų ribose organizavo ir įvykdė mokymus socialines paslaugas teikiančioms NVO dėl socialinių paslaugų teikimo ėgyvendinimo, paslaugų gavėjų poreikių vertinimo, individualių pagalbos planų sudarymo, ataskaitinių dokumentų teikimo, sutarčių pasirašymo.</t>
  </si>
  <si>
    <t>2.1.2.2.</t>
  </si>
  <si>
    <t xml:space="preserve">NVO ir privačių tiekėjų ir savivaldybės socialinio dialogo stiprinimas
</t>
  </si>
  <si>
    <t xml:space="preserve">Visus metus vyko periodiniai susitikimai su NVO paslaugų teikėjais. Susitikimai buvo organizuojami atsižvelgiant į teikiamos paslaugos rūšį. </t>
  </si>
  <si>
    <t>Susitikimai vyksta periodiškai arba nustačius poreikį, kilus aktualiems klausimams. Susitikimai organizuojami su prevencinių, bendrųjų, akredituotų bei dienos socialinės globos paslaugų teikėjais. 2025 metais vyko: 2 susitikimai su prevencinių paslaugų teikėjais, 3 susitikimai su atvejo vadybos paslaugos teikėjais, po vieną su krizių centrais, palydėjimo paslaugos, vaikų dienos socialinės priežiūros paslaugų teikėjais, 3 susitikimai su transporto paslaugų teikėjais ir kitomis suinteresuotomis šalimis dėl transporto paslaugų teikimo apimties bei kylančių iššūkių šioje srityje bei galimybių užtikrinti šią paslaugą, 2 susitikimai su pagalbos į namus bei dienos socialinės globos namuose paslaugų teikėjais bei su asmeninės pagalbos paslaugos teikėjais. Vyko susitikimas su Krikščioniškų socialinių iniciatyvų Forumo atstovais.</t>
  </si>
  <si>
    <t>Orgnanizuotas pasitarimas su NVO, teikiančiomis socialinės globos paslaugas asmens namuose, dėl socialinės globos paslaugų plėtros, kokybės Vilniaus mieste. Organizuotas šeiminių vaikų globos namų, vaiko teisių apsaugos skyriaus atstovų, ir globos centrų atstovų veiksmingos darbo patirties dalijimosi renginys. Siekiant pritraukti naujų budinčių ir nuolatinių globotojų šeimų, organizuotas Globėjų dienos renginys vilniečiams.</t>
  </si>
  <si>
    <t>Rengiamas Asmens socialinės globos paslaugų poreikio nustatymo, skyrimo ir organizavimo Vilniaus miesto savivaldybėje tvarkos aprašas siųstas derinti NVO, teikiančiom socialinės globos paslaugas asmens namuose. Įgyvendinat valstybinę socialinės politikos strategiją, kad visiems be tėvų globos likusiems vaikams būtų užtikrinamos paslaugos šeimos aplinkoje, buvo diskutuojama kaip turėtų keistis šeiminių namų paslaugų teikimas, svarstant galimybę teikti kitas Vilniuje labai trūkstamas paslaugas, pvz. laikino atokvėpio vaikams su negalia, kur šiuo metu yra laukiančių šios paslaugos eilė. 
Su paslaugas teikiančiomis NVO palaikoma nuolatinė grupinė ir individuali komunikacija. Vykdomi susitikimai su NVO siekiant išsiaiškinti jų lūkesčius, atsakyti į dažniausiai iškylančius klausimus. Taip pat vykdoma komunikacija el. paštu. Socialinės globos ir rūpybos poskyryje didžiąją dalį socialinės priežiūros paslaugų teikia NVO ir 54 proc paslaugų gavėjų paslaugas gaiuna NVO:
Socialinė reabilitacija asmenims su negalia bendruomenėje - 100 proc. paslaugos gavėjų,
Pagalba į namus – 17,74 % 
Apsaugotas būstas –100 %
Savarankiško gyvenimo namai – 10,31 %
Iš viso Socialinės gerovės skyriaus organizuojamų socialinių paslaugų apimtyje, 37 proc. paslaugų gavėjų paslaugas gauna NVO.</t>
  </si>
  <si>
    <t>2.2.</t>
  </si>
  <si>
    <t>TIKSLAS. SAUGŪS VAIKAI IR JAUNIMAS VISOSE SAVO GYVENIMO SRITYSE</t>
  </si>
  <si>
    <t>2.2.1.</t>
  </si>
  <si>
    <t xml:space="preserve">UŽDAVINYS. Lengvai prieinamos paslaugos vaikui ir šeimai
</t>
  </si>
  <si>
    <t>2.2.1.2.</t>
  </si>
  <si>
    <t>Užtikrinti kokybiškų socialinių paslaugų teikimą šeimoms ir vaikams</t>
  </si>
  <si>
    <t>Siekiant užtikrinti kokybišką ir poreikius atitinkančią pagalbą vaikui ir šeimai, būtina apjungti turimus paslaugų resursus bei tolygiai, atsižvelgiant į realų poreikį, plėtoti paslaugų vaikui ir šeimai tinklą. Pagalba vaikui ir šeimai turi būti suteikiama kuo anksčiau, todėl šiuo uždaviniu siekiama užtikrinti ankstyvosios prevencijos paslaugų bei programų plėtrą.</t>
  </si>
  <si>
    <t>Per 2025 metus atvejo vadyba užbaigta 1332 šeimų, dėl teigiamų pokyčių - 1119 šeimoms, t. y. 26 proc. nuo bendro šeimų skaičiaus, kurioms buvo teikiamos socialinės priežiūros paslaugos skaičiaus. Krizių centruose intensyvios krizių įveikimo pagalbos paslaugos buvo užtikrintos visiems paslaugų gavėjams.
Skyrius dalyvavo sudarant Šeimos ir vaiko gerovės plėtros 2026-2028 planą, kurio paskirtis – kurti ir plėtoti šeimos ir vaiko gerovę užtikrinančių paslaugų ir priemonių sistemą, kuri sudarytų palankias sąlygas vaikui augti saugioje ir sveikoje aplinkoje, gauti reikiamą pagalbą
Nuo 2025 m. kovo 27 d. Vilniaus miesto savivaldybė pradėjo įgyvendinti projektą „Švietimo pagalbos ir koordinuotai teikiamų paslaugų užtikrinimas Vilniaus miesto savivaldybėje“.</t>
  </si>
  <si>
    <t>Per 2025 metus socialinės priežiūras paslaugas Šeimos pagalbos centruose gavo 4276 šeimos, jose auga/o 5369 vaikai. 2026-01-01 socialinės priežiūros paslaugos teikiamos 1699 šeimoms, jose auga/o 2348 vaikai, iš jų atvejo vadyba taikoma 1467 šeimoms. Per 2024 metus atvejo vadyba užbaigta 1212 šeimoms, dėl teigiamų pokyčių - 998 šeimai. Per 2025 metus naujai inicijuota atvejo vadyba – 2166 šeimai, tačiau įvertinus paslaugų poreikį 821 šeimai atvejo vadyba nepradėta. Intensyvi krizių įveikimo pagalba 2025 m. buvo teikiama Vilniaus miesto krizių centre ir 3 NVO (Labdaros ir paramos fondo SOS vaikų kaimų Lietuvoje draugijos,,Vienos stotelės krizių centre", VA Caritas Motinos ir vaiko namuose ir VšĮ DUKU,,Galimybių namai") 362 asmenims, iš jų 221 vaikas. Su laikinąja priežiūra apgyvendinta 346 asmenys, iš jų 214 vaikų; be laikinosios priežiūros apgyvendinta 16 asmenų, iš jų 7 vaikai. Laikinas apnakvindinimas suteiktas 125 asmenims, ių jų 75 vaikams. Poreikis patenkintas 100 proc.
Šeimos ir vaiko gerovės plėtros 2026-2028 plane numatytos šios Skyriaus priemonės: 1)Šeimų, patiriančių sunkumus ar iššūkius, stiprinimas; 2)Globos sistemos gerinimas Savivaldybėje; 3)Pagalba psichikos sveikatos sunkumus ar sutrikimus patiriančiam jaunimui; 4)Įtraukiojo ugdymo stiprinimas mokyklose. Numatyti stebėsenos rodikliai (vaikų, laukiančių dienos socialinės globos paslaugų, skaičius; vaikų, apgyvendintų šeimai artimoje aplinkoje, skaičius nuo visų apgyvendinamų vaikų skaičiaus (proc.).
Projektą „Švietimo pagalbos ir koordinuotai teikiamų paslaugų užtikrinimas Vilniaus miesto savivaldybėje“ bus vykdomas 2025-2028 m., bendrai finansuojamas ES fondų (714 043,46 Eur). Planuojama, kad 360 elgesio ir emocinių sunkumų turintiems vaikams įvairiomis formomis bus suteiktos koordinuotos paslaugos</t>
  </si>
  <si>
    <t>Per 2024 metus atvejo vadyba užbaigta 1212 šeimų, dėl teigiamų pokyčių - 998 šeimai, t. y. 30 proc. nuo bendro šeimų skaičiaus, kurioms buvo teikiamos atvejo vadybos paslaugos skaičiaus. Krizių centruose intensyvios krizių įveikimo pagalbos paslaugos buvo užtikrintos visiems paslaugų gavėjams.</t>
  </si>
  <si>
    <t>Per 2024 metus socialinės priežiūras paslaugas Šeimos pagalbos centruose gavo 3894 šeimos, iš jų 3326 šeimoms taikoma atvejo vadyba, jose auga/o 5006 vaikai. 2025-01-01 socialinės priežiūros paslaugos teikiamos 1834 šeimoms, iš jų atvejo vadyba 1568 šeimoms, jose auga 2352 vaikų. Per 2024 metus atvejo vadyba užbaigta 1212 šeimoms, dėl teigiamų pokyčių - 998 šeimai. Per 2024 metus naujai inicijuota atvejo vadyba – 1926 šeimų. Intensyvi krizių įveikimo pagalba 2024 m. buvo teikiama Vilniaus miesto krizių centre ir 3 NVO (Labdaros ir paramos fondo SOS vaikų kaimų Lietuvoje draugijos,,Vienos stotelės krizių centre", VA Caritas Motinos ir vaiko namuose ir VšĮ DUKU,,Galimybių namai") 388 asmenims, iš jų 228 vaikai. Su laikinąja priežiūra apgyvendinta 346 asmenys, iš jų 204 vaikai; be laikinosios priežiūros apgyvendinta 42 asmenys, iš jų 24 vaikai. Poreikis patenkintas 100 proc.</t>
  </si>
  <si>
    <t>2.2.1.3.</t>
  </si>
  <si>
    <t>Įgyvendinti koordinuotai teikiamų paslaugų plėtros plane numatytas programas / projektus (prevencijos, intervencijos priemonės)</t>
  </si>
  <si>
    <t>Iš Vilniaus miesto savivaldybės 2023–2025 metų koordinuotai teikiamų paslaugų plėtros plano 2025 m. įgyvendinta 90 procentų numatytų programų/ projektų</t>
  </si>
  <si>
    <t>Užtikrintos paslaugos Vilniaus miesto globojamiems (rūpinamiems) vaikams 100 proc., organizuoti specialistų kompetencijų kėlimo mokymai, savivapagalbos grupės, užtikrintos 100 proc. atvejo vadybos paslaugos šeimoms, kurioms nustatytas paslaugų poreikis, užtikrinamos tėvystės ugdymo paslaugos rusų kalba, išplatinta informacija apie tėvystės įgūdžių grupes Vilniaus mieste, diegiamas "Planet Youth" modelis, vaikų ir paauglių psichiatrijos dienos
stacionaro paslaugas teikiančių įstaigų skaičiaus didinimas, vykdomas Vaikams ir jaunimui palankių paslaugų kabinetų tęstinės programos, vykdomas projektas "Švietimo pagalbos ir koordinuotai teikiamų paslaugų užtikrinimas Vilniaus miesto savivaldybėje".</t>
  </si>
  <si>
    <t>Iš Vilniaus miesto savivaldybės 2023–2025 metų koordinuotai teikiamų
paslaugų plėtros plano 2024 m. įgyvendinta 70 procentų numatytų programų/ projektų</t>
  </si>
  <si>
    <t>Užtikrintos paslaugos Vilniaus miesto globojamiems (rūpinamiems) vaikams 100 proc., organizuoti specialistų kompetencijų kėlimo mokymai, savivapagalbos grupės, užtikrintos 100 proc. atvejo vadybos paslaugos šeimoms, kurioms nustatytas paslaugų poreikis, užtikrinamos tėvystės ugdymo paslaugos rusų kalba, išplatinta informacija apie tėvystės įgūdžių grupes Vilniaus mieste, išplatinta informacija apie pagalbą ir paslaugas vaikams (jaunimui), vartojantiems psichoaktyvias medžiagas ir psichologinės pagalbos prieinamumą Vilniaus mieste, pateiktas ir laimėtas projektas "Švietimo pagalbos ir koordinuotai teikiamų paslaugų užtikrinimas Vilniaus miesto savivaldybėje".</t>
  </si>
  <si>
    <t>2.2.2.</t>
  </si>
  <si>
    <t>UŽDAVINYS. Išplėtotos bendruomeninės paslaugos, kuriančios saugią ir darnią aplinką vilniečių šeimoms</t>
  </si>
  <si>
    <t>2.2.2.1.</t>
  </si>
  <si>
    <t>Užtikrinti kokybiškų socialinės globos paslaugų bendruomenėje teikimą vaikams</t>
  </si>
  <si>
    <t>Šiuo uždaviniu siekiama plėtoti bendruomenines paslaugas, skirtas tiek vaikams, tiek ir jų tėvams bei tinkamai, nuolat informuoti visuomenę apie savivaldybės teikiamas paslaugas ir galimybes jas gauti, stiprinti smurto apraiškų prevenciją.</t>
  </si>
  <si>
    <t>Dienos socialinės globos paslaugas įstaigose gavo 257 vaikai su negalia, asmens namuose - 16 vaikų su negalia; trumpalaikę socialinę globą - 18 vaikų su negalia; ilgalaikę socialinę globą - 5 vaikai su negalia. Dienos socialinės globos paslaugų įstaigoje laukė 44 vaikai su negalia, asmens namuose - 2 vaikai su negalia; trumpalaikės socialinės globos - 1 vaikas su negalia; ilgalaikės socialinės globos - 4 vaikai su negalia.</t>
  </si>
  <si>
    <t>Dienos socialinės globos paslaugų įstaigoje vaikams su negalia poreikio patenkinimo lygis nuo identifikuoto socialinių paslaugų poreikio - 57 %. Siekiant didinti paslaugų prieinamumą ir mažinti laukiančių vaikų su negalia socialinės globos paslaugų eiles, atidarytas BĮ „Vilniaus Lakštingalos namai“ 12 vietų dienos socialinės globos vaikams su negalia padalinys Subačiaus g. 49-23, Vilniuje, Vilniaus m. kompleksiniį paslaugų centre "Šeimos slėnis" atidaryta dar viena grupė 20-čiai vaikų su negalia dienos socialinės globos paslaugoms teikti.</t>
  </si>
  <si>
    <t>Nuo visų Vilniuje gyvenančių vaikų, globojamų vaikų skaičius 2024 metais siekė 919 (0,76 %). ​​ Šeiminiuose namuose gyveno 191 vaikai - 21 proc. visų globojamų Vilniaus vaikų (arba 25 proc. jeigu skaičiuotume įtraukiant ir globojamus vaikus su sunkia negalia vaikų globos įstaigose</t>
  </si>
  <si>
    <t>Fizinių globėjų šeimose gyveno - 637 (69 proc.); budinčių globotojų šeimose - 45 (5 proc.); šeimynoje - 5 (1 proc.), tai sudaro 75 proc šeimos aplinkoje globojamų vaikų nuo visų globojamų vaikų skaičiaus.</t>
  </si>
  <si>
    <t>2.2.2.2.</t>
  </si>
  <si>
    <t>Informuoti visuomenę apie savivaldybėje teikiamas paslaugas bei smurto formų atpažinimą ir nemokamą pagalbą</t>
  </si>
  <si>
    <t>Savivaldybės tinklalapio polapyje keliama ir nuolat atnaujinama informacija apie smurto artimoje aplinkoje prevenciją ir apsaugą. 2025-12-02 administracijos direktoriaus įsakymu Nr. 30-3059/25 „Dėl Vilniaus miesto savivaldybės teritorijoje veikiančių įstaigų ir organizacijų, teikiančių socialines paslaugas smurto artimoje aplinkoje pavojų patiriantiems asmenims ar smurtą patyrusiems asmenims ir smurto artimoje aplinkoje pavojų keliantiems asmenims ir organizuojančių smurtinio elgesio keitimo programų (mokymų) įgyvendinimą, sąrašo tvirtinimo“ atnaujintas ir paviešintas sąrašas įstaigų, teikiančių socialines paslaugas smurto artimoje aplinkoje pavojų patiriantiems asmenims ar smurtą patyrusiems asmenims ir smurto artimoje aplinkoje pavojų keliantiems asmenims bei organizuojančių smurtinio elgesio keitimo programų (mokymų) įgyvendinimą.</t>
  </si>
  <si>
    <t>https://vilnius.lt/savivaldybe/sveikata-ir-socialine-parama/vilniaus-miesto-savivaldybes-teritorijoje-veikianciu-istaigu-ir-organizaciju-teikianciu-socialines-paslaugas-smurto-artimoje-aplinkoje-pavoju-patiriantiems-asmenims-ar-smurta-patyrusiems-asmenims-ir-smurto-artimoje-aplinkoje-pavoju-keliantiems-asmenims-ir-organizuojanciu-smurtinio-elgesio-keitimo-programu-mokymu-igyvendinima-sarasas</t>
  </si>
  <si>
    <t>Savivaldybės tinklalapio polapyje keliama ir atnaujinama informacija apie smurto artimoje aplinkoje prevenciją ir apsaugą. Parengta Vilniaus miesto savivaldybės prevencijos ir pagalbos teikimo smurto artimoje aplinkoje pavojų patiriantiems, smurtą artimoje aplinkoje patyrusiems ir smurto artimoje aplinkoje pavojų keliantiems asmenims 2025–2026 metų programa (toliau – Programa).</t>
  </si>
  <si>
    <t>https://vilnius.lt/naujienos?categories=40&amp;layoutType=list</t>
  </si>
  <si>
    <t>2.2.3.</t>
  </si>
  <si>
    <t>UŽDAVINYS. Įveiklintas ir užimtas jaunimas, modernios darbo su jaunimu formos ir erdvės</t>
  </si>
  <si>
    <t>2.2.3.1.</t>
  </si>
  <si>
    <t>Steigti jaunimo erdves Vilniaus mieste ir didinti jaunimo užimtumą Jaunimo skyriaus pavaldžių įstaigų patalpose, įtraukiant NVO ir bendruomenes</t>
  </si>
  <si>
    <t>Siekiant atsižvelgti į jaunimo poreikius ir didinant jaunimo užimtumą, būtina plėsti paslaugų, skirtų šiai socialinei grupei, spektrą. Šiuo uždaviniu siekiama plėtoti atvirą darbą su jaunimu, tokiu būdu įtraukiant į aktyvią veiklą įvairioms socialinėms grupėms priklausantį jaunimą, sudominant juos turininga veiklą ir taip formuojant stiprų, psichologiškai atsparų, motyvuotą ir kuriantį žmogų.</t>
  </si>
  <si>
    <t>2025 metais veikė 12 atvirųjų jaunimo erdvių ir 11 atvirųjų jaunimo centrų. Atvirųjų jaunimo centrų ir atvirųjų jaunimo erdvių bendras lankytojų skaičius 2022 metais - 20 587,2023 metais - 34 740,2024 metais - 36 946,2025 metais - 49 436. Pokytis lyginant su 2024 metais - 33,80 proc. Bendras lankytojų skaičius, palyginti su 2022 metais, išaugo 140 proc.</t>
  </si>
  <si>
    <t>2025 metais įsteigti 3 nauji atvirieji jaunimo centrai. 2025 metais įvyko Atvirjųjų jaunimo centrų ir atvirųjų jaunimo erdvių veiklos projektų finansavimo konkursasi, leidžiantis gauti atviriesiems jaunimo centrams ir atvirosioms jaunimo erdvėms finansavimą veiklos vykdymui. Iš viso buvo finansuoti 4 projektai, kuriems skirtas 35 000 Eur finansavimas.</t>
  </si>
  <si>
    <t>2024 metais identifikuota 15 atvirųjų jaunimo erdvių ir 8 atvirieji jaunimo centrai. Atvirųjų jaunimo centrų ir atvirųjų jaunimo erdvių bendras lankytojų skaičius 2022 metais - 20 587,2023 metais - 34 740,2024 metais - 36 946. Pokytis lyginant su 2023 metais - 6,35 proc. Bendras lankytojų skaičius, palyginti su 2022 metais, išaugo 79,46 proc.</t>
  </si>
  <si>
    <t>2024 metais įsteigtos 2 naujos atvirosios jaunimo erdvės. 2024 metais taip pat pirmą kartą įvyko Atvirjųjų jaunimo centrų ir atvirųjų jaunimo erdvių veiklos projektų finansavimo konkursasi, leidžiantis gauti atviriesiems jaunimo centrams ir atvirosioms jaunimo erdvėms finansavimą veiklos vykdymui. Iš viso buvo finansuoti 7 projektai, kuriems skirtas 54 000 Eur finansavimas.</t>
  </si>
  <si>
    <t>2.3.</t>
  </si>
  <si>
    <t>TIKSLAS. TVARUS PASLAUGŲ TINKLAS SOCIALINĖJE SRITYJE</t>
  </si>
  <si>
    <t>2.3.1.</t>
  </si>
  <si>
    <t xml:space="preserve">UŽDAVINYS. Racionaliai parinkta paramos būstu forma, kurianti kliento pasitikėjimą
</t>
  </si>
  <si>
    <t>2.3.1.1.</t>
  </si>
  <si>
    <t>Inicijuoti teisės aktų pakeitimus, kuriais būtų susiaurintas subjektų, turinčių teisę į socialinio būsto nuomą, ratas bei išplėstas subjektų ratas / paramos dydis įsigyjant būstą</t>
  </si>
  <si>
    <t>Šiuo uždaviniu siekiama didinti būsto prieinamumą vilniečiams, užtikrinant racionalius, poreikius ir galimybes atitinkančius sprendimus.</t>
  </si>
  <si>
    <t>SĮ „Vilniaus miesto būstas“</t>
  </si>
  <si>
    <t xml:space="preserve">2025-09-03 raštu Nr. A51-140345/2025 LR Socialinės apsaugos ir darbo ministerijai pateiktas siūlymas inicijuoti LR Paramos būstui įsigyti ar išsinuomoti įstatymo pakeitimą, kad į socialinio būsto laukiančiųjų eilę būtų įrašomi tik tie asmenys, kurie šiai dienai turi teisę į būsto nuomą ne eilės tvarka. </t>
  </si>
  <si>
    <t>Dalyvauta darbo grupėse aptartos galimybės inicijuoti teisės aktų pakeitimus, kuriais būtų susiaurintas subjektų, turinčių teisę į socialinio būsto nuomą ratas. Pakartotinai aptartas subjektų, kurie turėtų teisę į socialinio būsto nuomą sąrašas. Tiesiogiai į Lietuvos Respublikos socialinės apsaugos ir darbo ministeriją nutarta raštu kreiptis 2025 m.</t>
  </si>
  <si>
    <t>2.3.1.2.</t>
  </si>
  <si>
    <t>Inicijuoti teisės aktų pakeitimus, kurie vilniečiams užtikrintų didesnę socialinę paramą būstu</t>
  </si>
  <si>
    <t>2021-02-17 Tarybos sprendimu Nr. 1-865 prie mokamos Lietuvos Respublikos Vyriausybės nustatyto dydžio nuomos mokesčio dalies kompensacijos buvo nuspręsta skirti kompensaciją iš Savivaldybės biudžeto, t. y. 300 Eur asmenims su negalia, kurie turi teisę būstą išsinuomoti ne eilės tvarka bei 200 Eur vienišiems asmenims, likusiems be tėvų globos. Taip pat numatoma LR Socialinės apsaugos ir darbo ministerijai teikti siūlymą dėl subsidijų sumos didinimo. Susijusi su 2.3.1.1, esamą tikslinga naikint</t>
  </si>
  <si>
    <t>Dalyvauta darbo grupėse, tiesiogiai į Lietuvos Respublikos socialinės apsaugos ir darbo ministeriją dėl Lietuvos Respublikos paramos būstui įsigyti ar išsinuomoti įstatymo nuostatų keitimo nuspręsta raštu kreiptis 2025 m.</t>
  </si>
  <si>
    <t>2.3.1.3.</t>
  </si>
  <si>
    <t>Parengti skatinimo priemonių planą, numatantį mažinamą naudojimosi socialiniu būstu trukmę</t>
  </si>
  <si>
    <t>2021-2023</t>
  </si>
  <si>
    <t>Nevykdytas</t>
  </si>
  <si>
    <t>2.3.2.</t>
  </si>
  <si>
    <t>UŽDAVINYS. Išplėtotas ir tvarus bendruomeninių paslaugų tinklas</t>
  </si>
  <si>
    <t>2.3.2.1.</t>
  </si>
  <si>
    <t>Plėsti bendruomenines paslaugas neįgaliesiems</t>
  </si>
  <si>
    <t>Siekiant užtikrinti paslaugų prieinamumą arčiau vilniečių gyvenamosios vietos ir galimybę reikiamas socialines paslaugas teikti asmens namuose, bus plėtojamas bendruomenių paslaugų tinklas vaikams bei suaugusiems su negalia ir senyvo amžiaus asmenims. Įgyvendintos priemonės gerins paslaugų gavėjų gyvenimo kokybę bei pasitenkinimą teikiamomis paslaugomis.</t>
  </si>
  <si>
    <t>Įsteigti/įkurti nauji padaliniai, teikiantys dienos socialinės globos paslaugas suaugusiems asmenims su negalia (BĮ Valakampių socialinių paslaugų namuose) ir BĮ Vilniaus Lakštingalos namuose bei BĮ kompleksinių paslaugų centre "Šeimos slėnis" vaikams su negalia. Įsteigti grupinio gyvenimo namai suaugusiems asmenims su negalia (Tunelio g.8) bei socialinės dirbtuvės (Savanorių pr. 169)</t>
  </si>
  <si>
    <t>BĮ Valakampių socialinių paslaugų namų padalinyje Savanorių pr. 169 įsteigos 20 vietų socialinės dirbtuvės ir 20 vietų dienos socialinės globos centras, skirti suaugusiems asmenims su negalia. BĮ "Vilniaus lakštingalos namai" atidarė dienos socialinės globos padalinį ir sudarė galimybę 12 vaikų su negalia gauti dienos socialinės globos paslaugas. Kompleksinių paslaugų centre "Šeimos slėnis" buvo planuojama atidaryti 3 grupes, dienos socialiniai globai vaikams su negalia, tačiau dėl darbuotojų trūkumo, atidaryta 1 grupė (20 vaikų su negalia), kitų 2 grupių atidarymas planuojamas 2026 metais. 2025 m. veiklą pradėjo BĮ Valakampių socialinių paslaugų namų (Tunelio g. 8) grupinio gyvenimo namai, kur ilgalaikės socialinės globos paslaugas gauna 10 suaugusių asmenų su intelekto ir /ar psichosocialine negalia.</t>
  </si>
  <si>
    <t>2024 m. asmeninė pagalba buvo suteikta 207 asmenims su negalia.</t>
  </si>
  <si>
    <t>Asmeninės pagalbos (asmeninio asistento paslaugos) asmenims su negalia teikiamos nuo 2021 m. rugsėjo mėnesio. 2024 m. asmeninę pagalbą teikė 4 nevyriausybinės organizacijos, ir 2 viešosios įstaigos asmeninio asistento paslaugos buvo suteiktos 207 asmenims su negalia, suteikta 125825 asmeninės pagalbos valandų.</t>
  </si>
  <si>
    <t>2.3.2.2.</t>
  </si>
  <si>
    <t>Užtikrinti socialinių paslaugų teikimą namuose</t>
  </si>
  <si>
    <t>Padidintas paslaugų teikėjų skaičius, teikiantis senyvo amžiaus asmenims ir asmenims su negalia paslaugas namuose: pagalbą į namus ir dienos socialinę globą asmens namuose. Padidėjo ir paslaugų gavėjų skaičiai.</t>
  </si>
  <si>
    <t>2025 m. pasirašytos 5 naujos sutartys su pagalbos į namus paslaugos teikėjais. Viso teikėjų - 20. Padidėjo asmenų, gaunančių pagalbos į namus paslaugą nuo 1590 iki 1955.
2025 m. pasirašytos 9 naujos sutartys su dienos socialinės globos asmens namuose paslaugų teikėjais, Viso teikėjų - 27, gaunančių asmens dienos socialinės globos paslaugas namuose paslaugų gavėjų skaičius padidėjo nuo 773 iki 830.</t>
  </si>
  <si>
    <t>2024 m. pagalba į namus suteikta 1590 asmenų.</t>
  </si>
  <si>
    <t>Siekiant senyvo amžiaus asmenims ir asmenims su negalia kuo illgiau išlikti savarankiškiems, pagalbos į namus paslaugos teikiamos nuo 1999 metų. Šias paslaugas teikia BĮ Vilniaus miesto socialinių paslaugų centras (toliau - SPC) ir 13 nevyriausybinių organizacijų, su kuriomis Vilniaus miesto savivaldybės administracija yra pasirašiusi Asmeniui (šeimai) teikiamų socialinių paslaugų išlaidų finansavimo sutartis (toliau - Sutartys). Per 2024 metus SPC pagalbos į namus paslaugas suteikė 1308 asmenims, pagal pasirašytas Sutartis pagalbos į namus paslaugas gavo 282 asmenys. Iš viso per 2024 metus pagalbos į namus paslaugas gavo 1590 asmenų. 2024 m. ir toliau bus didinamas akredituotos socialinės priežiūros - pagalba į namus - paslaugos prieinamumas senyvo amžiaus asmenims ir asmenims su negalia</t>
  </si>
  <si>
    <t>2.3.3.</t>
  </si>
  <si>
    <t>UŽDAVINYS. Lengvai prieinamos socialinės paslaugos vilniečiams</t>
  </si>
  <si>
    <t>2.3.3.1.</t>
  </si>
  <si>
    <t>Užtikrinti kokybiškų socialinių paslaugų prieinamumą ir informacijos pasiekiamumą visiems vilniečiams</t>
  </si>
  <si>
    <t>Šiuo uždaviniu siekiama plėtoti socialinių paslaugų tinklą, atsižvelgiant į aktualiausius vilniečių poreikius. Teikiant ir plėtojant socialines paslaugas bus užtikrinama ir informacijos sklaida apie šias paslaugas, apie galimybes vilniečiams jas gauti, vykdomos apklausos apie pasitenkinimą paslaugomis ir kokybę.</t>
  </si>
  <si>
    <t>Mero potvarkiu patvirtintas Socialinių paslaugų įstaigų ir socialines paslaugas teikiančių fizinių asmenų teikiamų akredituotų socialinių paslaugų ir prevencinių paslaugų kokybės kontrolės tvarkos aprašas.</t>
  </si>
  <si>
    <t>Išsiųsti informaciniai pranešimai socialinių paslaugų įstaigoms dėl naujo Socialinių paslaugų įstaigų ir socialines paslaugas teikiančių fizinių asmenų teikiamų akredituotų socialinių paslaugų ir prevencinių paslaugų kokybės kontrolės tvarkos aprašo reikalavimų.
Atlikti planiniai socialinių paslaugų kokybės vertinimai. Įstaigoms pateiktos rekomendacijos atlikti socialinių paslaugų gavėjų pasitenkinimo paslaugomis apklausą ir kiti pastebėjimai dėl paslaugų kokybės gerinimo.</t>
  </si>
  <si>
    <t>Socialinių paslaugų įstaigoms suteikti 7 Equass sertifikatai</t>
  </si>
  <si>
    <t>Visoms savivaldybės pavaldumo socialinių paslaugų įstaigoms suteikti EQUASS 2022-2025 sertifikati, atliekami įstaigų suteiktų paslaugų kokybės rezultatų rinkimas: atliekamos paslaugų gavėjų / artimųjų / partnerių / finansuotojo apklausos.
Diegiami pažangūs darbo metodai darbuotojams.</t>
  </si>
  <si>
    <t>2.3.4.</t>
  </si>
  <si>
    <t>UŽDAVINYS. Sklandus socialinių išmokų teikimas vilniečiams</t>
  </si>
  <si>
    <t>2.3.4.1.</t>
  </si>
  <si>
    <t>Gerinti organizacinį ir komunikacinį socialinių išmokų paslaugų prieinamumą.</t>
  </si>
  <si>
    <t>Šiuo uždaviniu siekiama gerinti socialinių išmokų pasiekiamumą, plėsti informacijos apie galimybes gauti socialines išmokas sklaidą, diegti inovatyvius darbo organizavimo ir vilniečių aptarnavimo metodus. Teikiamų paslaugų kokybės vertinimui bus atliekamos gyventojų apklausos.</t>
  </si>
  <si>
    <t>Socialinių išmokų struktūrinis padalinys</t>
  </si>
  <si>
    <t xml:space="preserve">1.	Socialinių išmokų pasiekiamumo gerinimas.
1.1.	Teikiant socialinių išmokų paslaugas pagerinti rodikliai:
1.1.1.	Vidutinis laukimo laikas KAC sutrumpintas 12 min.;
1.1.2.	Per 15 min. KAC aptarnautų gyventojų dalis padidinta 7 proc.;
1.1.3.	Vidutinis atsiliepimo į skambutį laikas sutrumpintas 13 sek.;
1.1.4.	Per 20 sek. atsilieptų skambučių dalis padidinta 8 proc.;
1.1.5.	Sprendimų dėl piniginės socialinės paramos ir išmokos vaikui priėmimo terminas sutrumpintas 9 d.
1.1.6.	74 proc. pasikreipusiųjų dėl socialinių išmokų kreipėsi nuotoliu.
1.2.	Įgyvendinta senjorų informavimo telefonu apie šildymo kompensacijų teikimo pabaigą paslauga.
1.3.	Įgyvendintas klientų aptarnavimas Socialinių išmokų skyriaus klientų aptarnavimo centre pagal išankstinę registraciją.
1.4.	Įgyvendinta el. paslauga trūkstamiems dokumentams pateikti.
1.5.	SADM įgyvendinus galimybę teikti prašymus numatytoms išmokoms el. būdu per SPIS, atnaujinti paslaugų aprašymai bei parengtos prašymų pateikimo per SPIS instrukcijos.
1.6.	Siekiant gauti grįžtamąjį ryšį iš klientų gaunant socialinių išmokų paslaugas skirtinguose kliento kelionės etapuose, atlikta Skyriaus klientų patirties vertinimo el. apklausa.
2.	Informacijos apie socialinių išmokų paslaugas sklaida.
2.1.	Publikuoti pranešimai:
2.1.1.	Pranešimas apie pasikeitusius socialinių išmokų dydžius bei piniginės paramos mokėjimo grafiką;
2.1.2.	Pranešimas apie naują vaiko priežiūros kompensacinę išmoką;
2.1.3.	Pranešimas apie naują el. paslaugą trūkstamiems dokumentams pateikti;
2.1.4.	Pranešimas apie kreipimąsi dėl šildymo kompensacijų artėjant šildymo sezono pabaigai;
2.1.5.	Pranešimas apie socialinės paramos mokiniams teikimą;
2.1.6.	Pranešimas apie naują paslaugą - informavimą telefonu apie šildymo kompensacijų teikimo laikotarpio pabaigą;
2.1.7.	Pranešimas apie šildymo kompensacijas šildymo sezono pradžioje;
2.1.8.	Pranešimas apie naują Socialinių išmokų skyriaus klientų aptarnavimo centrą ir aptarnavimo tvarką.
2.2.	Dalyvavimas strateginių partnerių organizuojamuose renginiuose:
2.2.1.	Skyriaus atstovai dalyvavo pranešėjais partnerių organizuojamuose renginiuose gyventojams.
2.2.2.	SADM kvietimu Skyriaus atstovas 05.27 dalyvavo tinklalaidėje apie vaiko priežiūros kompensacinės išmokos teikimą.
3.	Inovatyvių darbo organizavimo ir vilniečių aptarnavimo metodų diegimas
3.1.	https://sis.vilnius.lt/tiesioginiopokalbiointernetuprogramėlėjeLiveChatįdiegtasChatBot.
3.2.	Nuo 2025 m. birželio Buities ir gyvenimo sąlygų tikrinimo aktus atliekame duomenis supildydami planšetėse.
3.3.	Bendradarbiaujant su SADM sukurta nauja el. paslauga SPIS.
3.4.	Patobulintas SPIS Duomenų apibendrinimo posistemis, užtikrinantis automatizuotą piniginės socialinės paramos pareiškėjų duomenų vertinimą. 
</t>
  </si>
  <si>
    <t xml:space="preserve">1.	Socialinių išmokų pasiekiamumo gerinimas.
1.1.	Teikiant socialinių išmokų paslaugas pagerinti rodikliai:
1.1.1.	nuo 32 min. iki 20 min. (2025 m. tikslas - ne ilgiau nei 25 min.);
1.1.2.	nuo 50 proc. iki 57 proc. (2025 m. tikslas – ne mažiau nei 50 proc.);
1.1.3.	nuo 52 sek. iki 39 sek. (2025 m. tikslas – ne ilgiau nei 90 sek.);
1.1.4.	nuo 58 proc. iki 66 proc. (2025 m. tikslas – ne mažiau nei 58 proc.);
1.1.5.	nuo 30 iki 21 d. (2025 m. tikslas – 28 k. d.);
1.1.6.	Iš visų pasikreipusiųjų į Skyrių klientų 74 proc. kreipėsi nuotoliais būdais: per SPIS, telefonu (garsiniu vedliu), el. paštu, per E. pristatymas sistemą.
1.2.	Nuo 2025-08-29 iki 2025-12-31 paslauga suteikta 16874 asmenims. Į skambutį atsiliepė 14779 gyventojai iš jų 22 proc. (3196) sėkmingai užsakė kompensacijų teikimą tęsdami pokalbį. Klientai paslaugą įvertino 4,9 balais iš 5.
1.3.	Nuo 2025-10-29 klientai socialinių išmokų teikimo klausimais aptarnaujami naujame Savivaldybės Socialinių išmokų skyriaus Klientų aptarnavimo centre. 2025 m. 50 proc. klientų KAC aptarnauta jiems iš anksto užsiregistravus.
1.4.	Nuo 2025-03-17 klientai gali papildomus dokumentus piniginei socialinei paramai gauti pateikti el. būdu: https://paslaugos.vilnius.lt/service/300Paslaugosnauda:gyventojui–galimybėstebėtipateiktųdokumentųapdorojimoeigą,savivaldybėsspecialistams–operatyvesnisnuotoliniubūdupateiktųdokumentųapdorojimasdėlstruktūruotopateikimoirgreitoasmensidentifikavimo.
1.5.	Parengtos prašymo pateikimo per SPIS instrukcijos šioms paslaugoms: vaiko priežiūros kompensacinės išmokos skyrimas (nauja paslauga 2025 m.), išmokos privalomosios pradinės karo tarnybos kario vaikui skyrimas, išmokos įvaikinus vaiką skyrimas, vienkartinės išmokos įskurti skyrimas, vaiko laikinosios priežiūros išmokos skyrimas, pažymos dėl teisės į kredito, paimto daugiabučiam namui atnaujinti, ir palūkanų apmokėjimą išdavimas.
1.6.	Apklausoje sudalyvavo 1004 (5 proc. pakviestųjų) Skyriaus klientai ir savo patirtį skirtinguose socialinių išmokų paslaugų teikimo etapuose įvertino vidutiniu balu 4,3 iš 5, kas yra 0,2 balo daugiau, nei 2024 m. (4,1 balo iš 5). Rezultatai bei Skyriaus įžvalgos dėl paslaugų teikėjo rekomendacijų vykdymo pristatytos Skyriaus veiklą kuruojančiam mero pavaduotojui.
2.	Informacijos apie socialinių išmokų paslaugas sklaida.
2.1.	Publikuoti pranešimai:
2.1.1.	https://vilnius.lt/naujienos/gaunantiems-socialines-ismokas-kas-aktualu-ir-nauja-2
2.1.2.	https://vilnius.lt/naujienos/nauja-vaiko-prieziuros-kompensacine-ismoka-3105
2.1.3.	https://vilnius.lt/naujienos?categories=38%2C42&amp;layoutType=list&amp;page=2
2.1.4.	https://vilnius.lt/naujienos/dar-galima-kreiptis-del-busto-sildymo-kompensacijos-1
2.1.5.	https://vilnius.lt/naujienos/socialine-parama-mokiniams-20252026-mokslo-metais
2.1.6.	https://vilnius.lt/naujienos/sildymo-kompensacijas-gaunantys-vilniaus-senjorai-sulauks-automatiniu-skambuciu-del-paslaugos-pratesimo
2.1.7.	https://vilnius.lt/naujienos/prasidejo-prasymu-sildymo-kompensacijoms-gauti-teikimas-2025-2026-m-sildymo-sezonui
2.1.8.	https://vilnius.lt/naujienos/vilniaus-miesto-savivaldybeje-naujas-klientu-aptarnavimo-centras-keiciasi-aptarnavimo-tvarka
2.2.	Dalyvavimas renginiuose:
2.2.1.	2025-02-13 mokymai Trečio amžiaus universiteto studentams (senjorams) apie piniginę socialinę paramą.
2025-06-05 SIS SPC organizuotas susitikimas su romų bendruomene socialinių išmokų teikimo tema.
2025-09-23 mokymai Lietuvos Raudonojo Kryžiaus klientams apie piniginę socialinę paramą Vilniaus mieste.
2.2.2.	https://www.youtube.com/watch?v=wowROE_mpZw
3.	Inovatyvių darbo organizavimo ir vilniečių aptarnavimo metodų diegimas
3.1.	Nuo 2025-05-08 įdiegus robotizuotą atsakymų pateikimą, į 71 proc. klientų užklausų atsakyta be specialisto įsitraukimo. 38 proc. ChatBot pateiktų atsakymų įvertinti gerai. 
3.2.	Užpildžius aktą planšetėje, jis automatiškai persikelia į asmens el. bylą SIAIS „Parama“. Naudos: skaitmenizuotas procesas (nenaudojamas popierius), eliminuota klaidų tikimybė perkeliant duomenis, greitesnis akto supildymas ir savalaikis perkėlimas į asmens el. bylą.
3.3.	Skyriaus atstovai dalyvavo periodiniuose SADM organizuojamuose susitikimuose kuriant SPIS el. paslaugą, suteikiančią galimybę gyventojams savarankiškai SPIS suformuoti duomenų išrašą apie paskirtas / nepaskirtas socialines išmokas. Paslauga sukurta 2025-11-13. Siekis - mažinti besikreipiančiųjų dėl pažymų išdavimo į savivaldybes.
3.4.	SPIS DAP vystymo darbo grupės (SADM, VDA, Vilniaus miesto ir dar 4 savivaldybių atstovai, bendradarbiaujant su UAB „Nevda“) tikslas – užtikrinti savivaldybėms automatizuotą pareiškėjo ir jo šeimos narių duomenų vertinimą teisei į piniginę socialinę paramą nustatyti:
3.4.1.	2025 m. įgyvendinti posistemio tobulinimai, užtikrinantys operatyvesnį duomenų vertinimą (išplečiant vienoje sistemoje atvaizduojamų asmens duomenų aibę) ir perkėlimą į SIAIS „Parama“- trumpėja prašymo nagrinėjimo trukmė ir mažėja klaidų eliminuojant rankinį duomenų suvedimą.
3.4.2.	Įgyvendintas išmokų vaikams gavėjų už pilnamečius asmenis duomenų tikrinimas posistemyje, užtikrinantis galimybę operatyviai išsifiltruoti nesimokančius Savivaldybės gavėjus ir laiku nutraukti neteisėtai teikiamas išmokas / identifikuoti permokų atvejus.
</t>
  </si>
  <si>
    <t xml:space="preserve">1.	Socialinių išmokų pasiekiamumo gerinimas:
1.1.	Vidutinis laukimo laikas atvykus į Klientų aptarnavimo centrą dėl socialinių išmokų paslaugų 2024 m. buvo 32 min.11 sek., t. y. 44 proc. trumpiau, nei 2023 m. (57 min. 3 sek.)
1.2.	Vid. atsiliepimo į kliento skambutį laikas 2024 m. buvo 52 sek., t. y. 69 proc. greičiau, nei 2023 m. (168 sek.)
1.3.	2024 m. iš visų pasikreipusių į Skyrių dėl socialinių išmokų paslaugų, 73 proc. kreipėsi nuotoliniu būdu, 2023 m. nuotoliniu būdu kreipėsi 68 proc.
1.4.	Pratęstas išmokų vaikams teikimas ukrainiečiams be atskiro prašymo.
2.	Informacijos apie socialinių išmokų paslaugas sklaida:
2.1.	Pranešimas metų pradžioje apie socialinių išmokų teikimą.
2.2.	Pranešimas apie išmokų vaikams teikimo pratęsimą ukrainiečiams be atskiro prašymo.
2.3.	Pranešimai apie sezoninių socialinių išmokų teikimo tvarką.
2.4.	SADM kvietimu dalyvavimas tinklalaidėje apie šildymo kompensacijas.
2.5.	Strateginių partnerių kvietimu vykdytos edukacijos užsieniečiams apie socialinių išmokų teikimą VMS.
3.	Bendradarbiavimas su partneriais dėl socialinių išmokų paslaugų teikimo tobulinimo valstybės mastu:
3.1.	SIS atstovai dalyvavo SADM kuruojamame SPIS modernizavimo projekte.
3.2.	SADM pateikti siūlymai integruoti su VNV susijusius duomenis į SPIS. 
3.3.	SADM pristatyta piniginės socialinės paramos užsakymo telefonu garsinio vedlio pagalba (autovedliu) paslaugos diegimo SPIS vizija.
3.4.	SIS atstovas dalyvauja SADM ir VDA kuruojamame SPIS Duomenų apibendrinimo posistemio (SPIS DAP) vystymo projekte.
4.	Inovatyvių įrankių diegimas ir darbo procesų optimizavimas siekiant teikiamų paslaugų kokybės gerinimo:
4.1.	Optimizuotas piniginės socialinės paramos paslaugos užsakymo telefonu garsinio vedlio pagalba (autovedliu) procesas.
4.2.	Optimizuotas kompensacijų apskaičiavimo procesas, kai būstui šildyti ir (ar) karštam vandeniui ruošti naudojamos gamtinės dujos.
4.3.	2024 m. išplėsti būdai Skyriaus klientų grįžtamajam ryšiui gauti – atlikta klientų el. apklausa. 
</t>
  </si>
  <si>
    <t xml:space="preserve">1.	Socialinių išmokų pasiekiamumo gerinimas:
1.1.	Siektina rodiklio reikšmė – vidutinis laukimo laikas atvykus ne daugiau, nei 15 min. 2024 m. per 15 min. aptarnauta 41 proc. klientų. Palyginus su 2023 m., rezultatas 2024 m. pagerintas 1,8 karto (2023 m. aptarnauta 23 proc.)
1.2.	Siektina rodiklio reikšmė - atsiliepimas į skambutį per 90 s. Viso 2024 m. sulaukta 68462 skambučių (2023 m. 120909), iš jų su atskambinimo funkcija atsiliepta 94 proc. (64155) (2023 m. atsiliepta 79 proc., t. y. 95600).
1.3.	2024 m. iš visų pasikreipusiųjų į Skyrių visais būdais, 32 proc. kreipėsi telefonu garsinio vedlio pagalba (autovedliu) (2023 m. kreipėsi 29 proc.), 38 proc. per SPIS (2023 m. kreipėsi 36 proc.), 4 proc. – kitais nuotoliniais būdais (el. paštu ir paštu, https://paslaugos.vilnius.lt. epristatymas. lt).
1.4.	Pratęstas išmokos vaikui teikimas ukrainiečiams prasitęsusiems leidimus laikinai gyventi pagal UTPĮ 40.1.10. Išmokos vaikui teikimas be atskiro prašymo pratęstas 3045 vaikams.
2.	Informacijos apie socialinių išmokų paslaugas sklaida:
2.1.	2024-01-02 pranešimas apie išmokų dydžių pokyčius ir išmokėjimo grafikas: https://vilnius.lt/naujienos/gaunantiems-socialines-ismokas-kas-aktualu-ir-nauja-5429
2.2.	2024-03-08 pranešimas apie išmokos vaikui teikimo Ukrainos piliečiams pratęsimo tvarką: https://vilnius.lt/naujienos/ukrainos-pilieciu-vaikams-skiriamos-ismokos-vaikui-bus-pratestos-be-atskiro-prasymo
2.3.	Publikuoti pranešimai apie socialinių išmokų teikimo tvarką:
2.3.1.	2024-03-29 besibaigiant prašymų dėl šildymo kompensacijų teikimo laikotarpiui: https://vilnius.lt/naujienos/dar-galima-kreiptis-del-busto-sildymo-kompensacijos
2.3.2.	2024-06-25 apie kreipimosi dėl socialinės paramos mokiniams pradžią: https://vilnius.lt/naujienos/jau-galima-kreiptis-del-socialines-paramos-mokiniams-ateinantiems-mokslo-metams
2.3.3.	2024-09-03 apie kreipimosi dėl šildymo kompensacijų pradžią: https://vilnius.lt/naujienos/jau-galite-teikti-prasymus-busto-sildymo-islaidu-kompensacijai-3016
2.3.4.	2024-09-27 apie kreipimosi dėl socialinės paramos mokiniams laikotarpio pabaigą: https://vilnius.lt/naujienos/liko-kelios-dienos-kreiptis-del-socialines-paramos-mokiniams
2.4.	09-19 dalyvauta SADM tinklalaidėje apie šildymo kompensacijų teikimo tvarką bei aktualijas: https://socmin.lrv.lt/lt/naujienos/tinklalaide-busto-sildymo-islaidu-kompensacijos-ka-butina-zinoti/
2.5.	SIS atstovai strateginių partnerių organizuojamuose renginiuose pristatė socialinių išmokų teikimo sąlygas ir tvarką:
2.5.1.	03-20,03-27,04-03,04-10 edukacijos apie socialinių išmokų teikimo tvarką pabėgėlio ir kt. statusus turintiems užsieniečiams.
2.5.2.	Edukacijos apie piniginės socialinės paramos teikimą Raudojo kryžiaus organizuojamuose seminaruose: 08-21 Ukrainos piliečiams, 08-28 trečiųjų šalių piliečiams.
2.5.3.	09-25 socialinių išmokų tikimo sąlygos ir tvarka pristatytos Lietuvos romų bendruomenei.
2.5.4.	11-11 VO “Gelbėkit vaikus” Fabijoniškių skyriaus atvejų vadybininkų kvietimu SIS atstovai dalyvavo susitikime tema “Rekomendacijų dėl išmokų teikimo formų ir būdų nustatymo perdavimo tvarka ir SIS administruojamų socialinių išmokų teikimo tvarka”.
3.	Bendradarbiavimas su partneriais dėl socialinės paramos paslaugų teikimo tobulinimo valstybės mastu:
3.1.	SADM kvietimu SIS atstovai įsitraukė į SPIS modernizavimo projektą, kurio tikslas yra perkelti visų paslaugų ir socialinių išmokų paslaugų administravimą į SPIS.
3.1.1.	Nuo 03-07 iki 06-16 dalyvauta modernizuojamos SPIS bandomojoje eksploatacijoje – buvo vykdomas 11 paslaugų administravimo testavimas, SADM teikti pastebėjimai dėl klaidų ir siūlymai sistemos funkcionalumų vystymui.
3.1.2.	Nuo 06-17 iki 09-25 vienkartinės išmokos nėščiai moteriai ir išmokos gimus vienu metu daugiau kaip vienam vaikui administravimas buvo pilnai vykdomas modernizuotoje SPIS. SADM teiktos įžvalgos ir siūlymai sistemos veiklos tobulinimui. Aktyvus darbuotojų įsitraukimas parodė, kad modernizuota SPIS nėra tinkama eksploatacijai (pilnam išmokų teikimo administravimui vienoje sistemoje), projektas sustabdytas.
3.1.3.	Nutarus grąžinti visų išmokų administravimą į SIAIS „Parama“, nuo 09-26 iki 10-10 Skyriuje įvykdytas istorinių duomenų apie modernizuotoje SPIS išnagrinėtus ir pradėtus nagrinėti prašymus vienkartinei išmokai nėščiai moteriai ir išmokai gimus vienu metu daugiau kaip vienam vaikui gauti perkėlimas iš SPIS į SIAIS „Parama“.
3.1.4.	2024 m. spalį Skyriaus inicijuotas ir gruodįvykdytas papildomų duomenų apie atmestus prašymus ir prašymus, kuriems priimtas sprendimas neskirti išmokų, perkėlimas į SIAIS „Parama“. Sprendimas aktualizuotas visoms savivaldybėms.
3.2.	05.28 susitikimo metu SADM pateikti siūlymai SPIS įdiegti visuomenei naudingos veiklos (VNV) siuntimo išdavimo funkcionalumą ir organizatorių sąrašo atvaizdavimą.
3.3.	SPIS modernizavimo projekto vykdymo metu SIS atstovai kartu su vicemere 07.03 susitikimo su SADM atstovais ir kanclere pristatė Vilniuje įdiegtos piniginės socialinės paramos užsakymo telefonu garsinio vedlio pagalba (autovedliu) paslaugos veikimo principą su perspektyva įdiegti šią paslaugą SPIS ir išvystyti proaktyvų būsto šildymo, karštojo ir geriamojo vandens išlaidų kompensacijų teikimą gyventojams.
3.4.	Pagal SADM kvietimą SIS atstovas prisijungė prie SPIS DAP vystymo ir priežiūros darbo grupės (SADM, VDA, 5 savivaldybių atstovai). Darbo grupės tikslas – užtikrinti savivaldybėms greitesnį ir patogesnį pareiškėjo ir jo šeimos narių duomenų vertinimą teisei į piniginę socialinę paramą nustatyti. 2024 m. didžiausias dėmesys skirtas patogesniam bei labiau detalizuotam duomenų apie asmens ir jo šeimos narių turimą turtą, pajamas, užimtumą atvaizdavimui, statistinių duomenų atvaizdavimui. Nuo 2024 balandžio įgyvendinta el. prašymų (pateiktų SPIS) integracija tarp SIAIS „Parama“ ir SPIS DAP, kas leidžia agreguoti el. prašymų pareiškėjo ir jo šeimos narių duomenis SPIS DAP po prašymo pateikimo (ne po prašymo registravimo).
4.	Inovatyvių įrankių diegimas ir darbo procesų optimizavimas siekiant teikiamų paslaugų kokybės gerinimo:
4.1.	Įdiegti funkcionalumai, kurie leidžia gyventojams savarankiškai pateikti būtinus duomenis apie jų turimą finansinį turtą, užtikrina racionalų laiko naudojimą prašymams nagrinėti ir tikslią gautų prašymų apskaitą.
4.2.	Optimizavimus procesą, kompensacijų apskaičiavimui reikalingi dujų tiekėjo pateikti duomenys (apie sunaudotą gamtinių dujų kiekį ir kainą) automatizuotu būdu importuojami į SIAIS „Parama“ ir jų pagrindu automatizuotu būdu apskaičiuojamos kompensacijų sumos gyventojams.
4.3.	Skyrius nuolat vykdo momentinį SIS skambučių centro vertinimą, t. y. suteikus konsultaciją telefonu, klientas kviečiamas įvertinti paslaugą balais nuo 1 iki 5. Vidutinis konsultacijų vertinimas 2024 m. yra 4,8 balo. 2024 m. taip pat atlikta Skyriaus klientų el. paslauga, kuria buvo siekiama gauti grįžtamąjį ryšį apie kliento patirtį skirtinguose socialinių išmokų teikimo etapuose (informacijos pasiekiamumas, prašymo pateikimas, prašymo nagrinėjimo eiga, atsakymo gavimas). Bendras klientų, sudalyvavusių el. apklausoje, patirties vertinimas yra 4,1 balo iš 5.
</t>
  </si>
  <si>
    <t>SVEIKATOS SRITIS</t>
  </si>
  <si>
    <t>3.1.</t>
  </si>
  <si>
    <t>TIKSLAS. SVEIKAS, JUDRUS IR ILGIAU KOKYBIŠKAI GYVENANTIS VILNIETIS</t>
  </si>
  <si>
    <t>3.1.1.</t>
  </si>
  <si>
    <t xml:space="preserve">UŽDAVINYS. Skatinti miesto gyventojų sveiką gyvenseną ir jos kultūrą
</t>
  </si>
  <si>
    <t>3.1.1.1.</t>
  </si>
  <si>
    <t>Kurti ir vykdyti informacines kampanijas ir mokymus, siekiant užtikrinti infekcinių ligų infekcijų (ŽIV, lytiškai plintančių infekcijų, žarnyno infekcinių ligų, tuberkuliozės, COVID-19) skaičiaus mažėjimą</t>
  </si>
  <si>
    <t>Šiuo uždaviniu siekiama gerinti vilniečių sveikos gyvensenos kultūrą, stiprinant gebėjimus pasirinkti sveikatai palankų maistą bei didinant fizinį aktyvumą, mažinant traumų ir nelaimingų atsitikimų (skendimų, traumų keliuose) skaičių bei plėtojant infekcinių ligų prevenciją.</t>
  </si>
  <si>
    <t>Sveikatos apsaugos struktūrinis padalinys</t>
  </si>
  <si>
    <t xml:space="preserve">1. Švietimo įstaigose vyko socialinė kampanija – „Karta be AIDS“, skirta paminėti Pasaulinę AIDS dieną. Iš viso surengti 4 edukaciniai renginiai / išvykos į švietimo įstaigas, kuriuose iš viso dalyvavo 746 studentai.
2. Vilniaus mieste užkrečiamųjų ligų tema buvo pravesta 18 paskaitų suaugusiems, kuriose dalyvavo 596 dalyvis. Užkrečiamųjų ligų paskaitos aprėpė gripo, COVID-19, tuberkuliozės ir žarnyno infekcinių ligų temas ir imunizacijos naudą.
3. Vykdytas žarnyno infekcinių ligų prevencijos projektas ikimokyklinio ir priešmokyklinio ugdymo įstaigose: pravesti 273 užsiėmimai, kuriuose sudalyvavo 3820 ugdytinių. 4. Vykdytos sveikatos ugdymo ir mokymo veiklos užkrečiamųjų ligų prevencijos ir supratimo apie mikroorganizmų atsparumą antimikrobinėms medžiagoms tema. Ugdymo įstaigose pravesta 1996 veiklos, kuriose dalyvavo 37042 dalyviai.
5. Vykdytos sveikatos ugdymo ir mokymo veiklos skirtos lytiškumo ir lytiškai plintančių ligų prevencijos didinimui. Ugdymo įstaigose pravesta 308 veiklos, kuriose dalyvavo 6886 dalyviai. </t>
  </si>
  <si>
    <t>1. Šios socialinės kampanijos tikslas – supažindinti studentus su ŽIV ir AIDS pagrindinėmis prevencinėmis priemonėmis, skatinti nebijoti kalbėtis šiomis temomis, bei mažinti sergančiųjų stigmatizavimą ir diskriminaciją. Užsiėmimų metu visuomenės sveikatos specialistės konsultavo studentus ir dalino lankstinukus lietuvių ir anglų kalbomis, organizavo žinių patikrinimo viktorinas. Taip pat studentai buvo informuojami apie vietas, kuriose gali nemokamai išsitirti dėl lytiškai plintančių infekcijų.
2. Užkrėčiamųjų ligų paskaitų tikslas - šviesti visuomenę apie užkrečiamų ligų plitimą ir mokyti taikyti specifines bei nespecifines profilaktikos priemones, siekiant jų išvengti.
3. Žarnyno infekcinių ligų prevencijos projekto tikslas - supažindinti Vilniaus miesto 2 – 6 metų amžiaus vaikus su žarnyno infekcinėmis ligomis ir pagrindinėmis prevencinėmis priemonėmis bei šviesti tėvelius apie infekcinių ligų prevencijos būtinybę.
4. Veiklų metu buvo aptartos mikroorganizmų problemos, užkrečiamosios ligos bei jų prevencija, gripo bei tuberkuliozės profilaktika, racionalus antibiotikų vartojimas.
5. Veiklų metu mokiniams suteikta informacija apie lytiškai plintančių infekcijų plitimo būdus, prevenciją, atsakingą elgesį ir saugius santykius. Užsiėmimai vyko paskaitų, diskusijų ir interaktyvių veiklų forma, siekiant didinti jaunimo sąmoningumą ir skatinti rūpintis savo sveikata.</t>
  </si>
  <si>
    <t>1. Vykdytas žarnyno infekcinių ligų prevencijos projektas ikimokyklinio ir priešmokyklinio ugdymo įstaigose: pravesti 172 užsiėmimai, kuriuose sudalyvavo 2973 ugdytiniai.
2. Vilniaus mieste užkrečiamųjų ligų tema buvo pravesta 19 paskaitų, kuriose dalyvavo 541 dalyvis. Užkrečiamųjų ligų paskaitos aprėpė gripo, COVID-19, tuberkuliozės ir žarnyno infekcinių ligų temas ir imunizacijos naudą.
3. Švietimo įstaigose vyko socialinė kampanija – „Karta be AIDS“, skirta paminėti Pasaulinę AIDS dieną. Iš viso surengti 6 edukaciniai renginiai / išvykos į švietimo įstaigas, kuriuose iš viso dalyvavo 975 studentai.</t>
  </si>
  <si>
    <t>1. Žarnyno infekcinių ligų prevencijos projekto tikslas - supažindinti Vilniaus miesto 2 – 3 metų ir 4 – 6 metų amžiaus vaikus su žarnyno infekcinėmis ligomis ir pagrindinėmis prevencinėmis priemonėmis. Vesti užsiėmimai ugdymo įstaigų ugdytiniams. Po užsiėmimų ugdytiniai gaudavo lankstinuką apie žarnyno infekcijas ir dėklą su muilo lapeliais. Lankstinukas skirtas tėvams (globėjams, rūpintojams) kartu su laišku apie žarnyno infekcinių ligų prevenciją, kuris buvo išsiunčiamas po užsiėmimų visuomenės sveikatos specialisto.
2. Užkrėčiamųjų ligų paskaitų tikslas - šviesti visuomenę apie užkrečiamų ligų plitimą ir mokyti taikyti specifines bei nespecifines profilaktikos priemones, siekiant jų išvengti.
3. Šios socialinės kampanijos tikslas – supažindinti studentus su ŽIV ir AIDS pagrindinėmis prevencinėmis priemonėmis, skatinti nebijoti kalbėtis šiomis temomis, bei mažinti sergančiųjų stigmatizavimą ir diskriminaciją. Užsiėmimų metu visuomenės sveikatos specialistės konsultavo studentus ir dalino lankstinukus lietuvių ir anglų kalbomis, organizavo žinių patikrinimo viktorinas. Taip pat studentai buvo informuojami apie vietas, kuriose gali nemokamai išsitirti dėl lytiškai plintančių infekcijų.</t>
  </si>
  <si>
    <t>3.1.1.2.</t>
  </si>
  <si>
    <t>Kompleksinių prevencinių programų, skirtų skirtingų amžiaus grupių traumatizmo mažinimui, sukūrimas</t>
  </si>
  <si>
    <t>Asmenims nuo 18 m. iš viso įvykdyta 162 traumatizmo mažinimui skirti užsiėmimai, pasiekti 2325 neunikalūs dalyviai.</t>
  </si>
  <si>
    <t>2025 m. organizuotos įvairios traumatizmo mažinimui skirtos programos.
1. Programos suaugusiems, skirtos griuvimų prevencijai ir fizinio pajėgumo didinimui:
- Mankštos vyresnio amžiaus žmonėms (110 užsiėmimų, 1657 neunikalūs dalyviai);
- Pasivaikščiojimai ir šiaurietiško ėjimo žygiai vyresnio amžiaus žmonėms (4 užsiėmimai, 41 neunikalus dalyvis).
2. Privalomieji pagrindiniai pirmosios pagalbos mokymai buvo vykdomi ugdymo įstaigų darbuotojams, privačioms įmonėms ir biudžetinėms įstaigoms (48 mokymai, 623 dalyviai).</t>
  </si>
  <si>
    <t>1. Asmenims nuo 18 m. iš viso įvykdyta 116 užsiėmimų, pasiekti 1942 neunikalūs dalyviai.2.Organizuoti plaukimo įgūdžių lavinimo užsiėmimai 6-7 m. vaikams. Iš viso suorganizuotos 588 plaukimo įgūdžių pamokos, plaukimo pamokose sudalyvavo 98 vaikai.</t>
  </si>
  <si>
    <t>1. 2024 m. organizuotos įvairios traumatizmo mažinimui skirtos programos.
Programos suaugusiems, skirtos griuvimų prevencijai:
- Linijiniai šokiai vyresnio amžiaus žmonėms (40 užsiėmimų, 922 neunikalūs dalyviai);
- Pasivaikščiojimai ir šiaurietiško ėjimo žygiai vyresnio amžiaus žmonėms (19 užsiėmimų, 184 neunikalūs dalyviai);
- Mankštos vyresnio amžiaus žmonėms (24 užsiėmimai, 317 neunikalių dalyvių).
2. Privalomieji pagrindiniai pirmosios pagalbos mokymai buvo vykdomi ugdymo įstaigų darbuotojams, privačioms įmonėms ir biudžetinėms įstaigoms (26 mokymai, 401 dalyvis).
3. Užsiėmimų metu vaikai susipažino su saugaus elgesio vandenyje taisyklėmis ir įgyjo plaukimo įgūdžių bazines žinias.</t>
  </si>
  <si>
    <t>3.1.1.3.</t>
  </si>
  <si>
    <t>Stiprinti lėtinių neinfekcinių ligų prevenciją, diegiant kompleksines programas, skirtas gyventojų sveikos gyvensenos skatinimui</t>
  </si>
  <si>
    <t>Širdies ir kraujagyslių prevencinės programos ir kraujotakos sistemos ligų prevencijos grupės rezultatų aprašymas:
Įmonėse ir poliklinikose (nuotoliniu ir kontaktiniu būdu) suorganizuota:
- 16 paskaitų ciklų;
- 72 užsiėmimai;
Rezultatai:
Užsiregistravo: 3139 asmenų;
Unikalių dalyvių (baigusių programą): 1179 (37.6 %).
Piktybinių navikų prevencijos grupės rezultatų aprašymas:
- 3 Nuotoliniai seminarai:
- Popietė be dūmų - 66 asmenys;
- Džiaukis saulės spinduliais saugiai - 17 asmenys;
- Džiaukis saulės spinduliais saugiai - 18 asmenys;
- Informacijos sklaida soc. tinkluose apie rūkymo ir alkoholio žąlą burnos sveikatai;
- Nuotolinis NVC veiklos pristatymas - 99 YouTube peržiūros;
- Paskaita apie krūties vėžio prevenciją - 133 asmenys nuotoliu ir 34 asmenys gyvai; 194 YouTube peržiūros;
- Paskaita apie prostatos vėžio prevenciją ir gydymą: ką svarbu žinoti? - 113 YouTube peržiūrų.</t>
  </si>
  <si>
    <t>Veiklą vykdė Biuro strateginės grupės: Kraujotakos sistemos ligų prevencija ir Piktybinių navikų prevencija.
Didelę reikšmę projekto sėkmei turėjo partneriai, prisidėję prie iniciatyvos viešinimo. Kvietimai prisijungti prie projekto buvo transliuojami „Camelia“ vaistinėse, Vilniaus viešajame transporte, Vilniaus miesto poliklinikose, taip pat ACM, LT Advert, Pixel ir OWEX lauko reklamos skaitmeniniuose ekranuose.</t>
  </si>
  <si>
    <t>1. Vykdyta širdies ir kraujagyslių ligų bei cukrinio diabeto precencinė programa, suroganizuoti 75 užsiėmimai kontaktiniu ir (ar) nuotoliniu būdu. Viso programą baigė 449 Vilniaus miesto gyventojai.
2. Suorganizuota 88 „Gamink sveikiau“ ir vienkartinių paskaitų, skirtų sveikatai palankios mitybos įgūdžių gerinimui. Užsiėmimuose viso sudalyvavo 2610 gyventojai.</t>
  </si>
  <si>
    <t>1. Programos metu dalyviai susipažino su širdies ir kraujagyslių ligų ir cukrinio diabeto rizikos veiksniais, mokėsi valdyti stresą, sužinojo sveikatai palankių receptų, mokėsi taisyklingų fizinio aktyvumo pratimų. 
2. Programa „Gamink sveikiau“ skirta gerinti darbingo amžiaus žmonių ir senjorų maitinimosi ir fizinio aktyvumo įpročius. Programą sudaro paskaita apie sveikatai palankią mitybą, paskaita apie sveikatinamąjį fizinį aktyvumą bei praktinis sveiko maisto gaminimo užsiėmimas. Paskaita trunka 1 val. 30 min., praktinis užsiėmimas - 2 val. 15 min.</t>
  </si>
  <si>
    <t>3.1.1.4.</t>
  </si>
  <si>
    <t>Skatinti sporto projektų tęstinumą ir kokybę Vilniaus mieste</t>
  </si>
  <si>
    <t xml:space="preserve">2025 metais buvo dainai finansuota 190 fizinio aktyvumo skatinimo ir sporto renginių projektų. Kokybės užtikrinimui prevenciškai pradėti vykdyti veiklų patikrinimai. </t>
  </si>
  <si>
    <t>2024 metais finansuotos 201 fizinio aktyvumo skatinimo iniciatyvos, kurioms bendrai suteiktas 1 164 200 Eur finansavimas iš savivaldybės biudžeto lėšų.</t>
  </si>
  <si>
    <t>Paremti kasmetiniai, tęstinumą vykdantys sporto renigniai ir iniciatyvos:
Treniruočių ciklas "#RONMAMA ON: running, bike, swimming, wellness"; ĖJIMAS 2024 Pavasaris; Velomaratonas Vilnius; Tradicinis bėgimas “Vilnius 700 Ultra”; Olimpinis festivalis 2024; The Color Run spalvų bėgimas; ĖJIMAS 2024 Ruduo; Vilniaus miesto Ėjimo varžybos su Walk15 ir kt.</t>
  </si>
  <si>
    <t>3.1.1.5.</t>
  </si>
  <si>
    <t>Didinti vilniečių įsitraukimą į viešai prieinamas sportines iniciatyvas</t>
  </si>
  <si>
    <t xml:space="preserve">Vilniečių fizinis aktyvumas skatinamas per sporto projektų finansavimo iniciatyvas, nuolatos komunikuojant ir kviečiant vis daugiau organizacijų teikti paraiškas fizinio aktyvumo projektams. 
VVSB: 2025 m. iš viso suorganzuoti 1227 užsiėmimai, gyventojai sudalyvavo 41591 kartą.
1. Darbingo amžiaus žmonėms (18-64 m.) iš viso įvykdyti 529 užsiėmimai, dalyvavo 1141 unikalus dalyvis.
2. Vyresnio amžiaus žmonėms (65+ m.) iš viso įvykdyti 387 užsiėmimai, dalyvavo 132 unikalūs dalyviai. VVSB: </t>
  </si>
  <si>
    <t>VVSB:
1. Fizinio aktyvumo veiklos darbingo amžiaus žmonėms (18-64 m.):
- Nuotolinės mankštos darbo vietoje;
- Bėgimo treniruotės „Ruoškis bėgti“;
- Jogos treniruotės Vingio parke;
- Viso kūno stiprinimo treniruotės (gyvai ir nuotoliu);
- Jėgos ir ištvermės treniruotės pradedantiesiems;
- Viso kūno stiprinimo treniruotės (gyvai ir nuotoliu);
- Nugaros skausmo prevencijos programa „Išlaisvink savo nugarą“ (gyvai ir nuotoliu); 
- Mankštos nėščiosioms;
- Mankštos moterims po gimdymo;
- Pilateso treniruotės;
- Renginys „Joga netradicinėse erdvėse“;
- Projektas „Atrask save judesyje“;
- Nuotolinės treniruotėms onkologiniams ligoniams;
- Nuotolinės jogos treniruotės.
2. Fizinio aktyvumo veiklos vyresnio amžiaus žmonėms (65+ m.):
- Fizinio aktyvumo programa vyresnio amžiaus žmonėms (gyvai ir nuotoliu, 4 lokacijos).</t>
  </si>
  <si>
    <t>2023 metais apskaičiuotas vilniečių įtraukimas į fizinio aktyvumo veiklas (duomenys tik iš renginių, kurios yra finansuojamos savivaldybės biudžeto) - 193 042
2024 metais apskaičiuotas vilniečių įtraukimas į fizinio aktyvumo veiklas duomenys tik iš renginių, kurios yra finansuojamos savivaldybės biudžeto) - 217 377
Augimas - 12,6 %
VVSB: 1. Darbingo amžiaus žmonėms (18-64 m.) iš viso įvykdyti 657 užsiėmimai, dalyvavo 998 unikalūs dalyviai (iki 64 m. amžiaus).
2. Vyresnio amžiaus žmonėms (65+ m.) iš viso įvykdyti 389 užsiėmimai, dalyvavo 168 unikalūs dalyviai.</t>
  </si>
  <si>
    <t xml:space="preserve">VVSB: 1. Fizinio aktyvumo veiklos darbingo amžiaus žmonėms:
-Sveikatingumo projektas įmonėms „Sveika ir aktyvi darbo vieta“;
-Bėgimo treniruotės „Ruoškis bėgti“;
-Jogos treniruotės „Pažink jogą“;
-Aukšto intensyvumo treniruotės „Vilnius juda“;
-Aukšto intensyvumo treniruotės „Stipresnis aš“;
-Nugaros skausmo prevencijos programa „Išlaisvink savo nugarą“; 
-Treniruotės nėščiosioms „Mankštos nėščiosioms“;
-Jogos renginys „Joga netradicinėse erdvėse“.
2. Fizinio aktyvumo veiklos vyresnio amžiaus žmonėms:
- griuvimų prevencinė programa;
- bendra organizmo pajėgumą gerinanti programa.
</t>
  </si>
  <si>
    <t>3.1.2.</t>
  </si>
  <si>
    <t>UŽDAVINYS. Kurti sveikai gyvensenai palankią darbo, laisvalaikio ir gyvenamoji aplinką</t>
  </si>
  <si>
    <t>3.1.2.1.</t>
  </si>
  <si>
    <t>Funkcionalių ir patrauklių erdvių, skirtų sveikatinimo veikloms (erdvės fiziniam aktyvumui, susitikimų kambariai paskaitoms įvairiomis sveikatos stiprinimo temomis, maisto gaminimo vietos), įrengimas.</t>
  </si>
  <si>
    <t>Aplinka – svarbus veiksnys, lemiantis žmogaus gyvenimo kokybę bei sveikatą. Todėl siekiama sudaryti palankias darbo, poilsio ir gyvenamosios aplinkos sąlygas kiekvienam vilniečiui, plėtojant sveikatai palankias erdves, diegiant naujausias veiklos organizavimo ir paslaugų teikimo metodikas bei gerinant viešųjų sveikatinimo paslaugų kokybę.</t>
  </si>
  <si>
    <t>-</t>
  </si>
  <si>
    <t>Įgyvendintas</t>
  </si>
  <si>
    <t>3.1.2.2.</t>
  </si>
  <si>
    <t>Sistemos, skirtos optimizuoti su mokinių sveikata ir jos ugdymu susijusios informacijos valdymą, atlikti savalaikę vaikų sveikatos rodiklių stebėseną, atliepti individualius ugdymo įstaigos poreikius, kūrimas ir diegimas.</t>
  </si>
  <si>
    <t>1. Sukurti ir įdiegti 3 moduliai:
1.1. Maitinimo koordinatorių modulis;
1.2. Mobilių komandų modulis;
1.3. Ataskaitų modulis;
2. Tęsiami darbai informacinėje sistemoje "Sveikatingumo pasas", tobulinamas vartotojų profilis bei sistemos funkcionalumai gamybinėje aplinkoje.</t>
  </si>
  <si>
    <t>1. Sukurti ir įdiegti moduliai:
1.1. Maitinimo koordinatorių modulis – suteikia galimybę ugdymo įstaigų darbuotojams patogiai registruotis į maitinimo koordinatorių organizuojamus konsultacinius vizitus, o maitinimo koordinatoriams – efektyviau atlikti maitinimo organizavimo vertinimą, teikti rekomendacijas ugdymo įstaigoms, rinkti bei analizuoti apklausų duomenis.
1.2. Mobilių komandų modulis – leidžia ugdymo įstaigų darbuotojams lengvai registruotis į mobiliųjų komandų siūlomus užsiėmimus, o mobiliųjų komandų specialistams – efektyviau planuoti veiklą bei teikti aktualią informaciją apie siūlomas paslaugas.
1.3. Ataskaitų modulis – suteikia galimybę efektyviai valdyti, analizuoti ir pristatyti duomenis apie sveikatos priežiūrą ugdymo įstaigose, užtikrinant platesnį duomenų panaudojimą veiklos planavimo, programų įgyvendinimo ir rezultatų vertinimo procesuose.
2. Pradėta rengti savirūpos forma - informacijos pateikimas apie mokinius, sergančius lėtinėmis neinfekcinėmis ligomis, ir sudarytus savirūpos planus.</t>
  </si>
  <si>
    <t>Tęsiami darbai informacinėje sistemoje "Sveikatingumo pasas", tobulinamas vartotojų profilis bei sistemos funkcionalumai gamybinėje aplinkoje.</t>
  </si>
  <si>
    <t>1. Sistemoje pateikti 2024 m. visuomenės sveikatos priežiūros veiklos planai, skirti visuomenės sveikatos specialistams, vykdantiems sveikatos priežiūrą ugdymo įstaigose, kuriuose numatytos sveikatos ugdymo ir mokymo veiklos.
2. Sukurta ir įdiegta ataskaita, leidžianti įvertinti visuomenės sveikatos specialistų, vykdančių sveikatos priežiūrą ugdymo įstaigose, įgyvendintų sveikatos ugdymo ir mokymo veiklų skaičių.
3. Sukurta ir įdiegta atnaujinta vartotojų / įstaigų / etatų ataskaita, leidžianti įvertinti skyriaus ir aptarnaujamų ugdymo įstaigų struktūrą.
4. Atnaujinta maitinimo patikros anketa, kurioje numatyti procesai po nustatytos maitinimo organizavimo neatitikties ir pateikto pranešimo VMVT.
5. Atnaujinta pirmosios pagalbos ir konsultacijų anketa, leidžianti daug efektyviau pateikti informaciją apie suteiktas konsultacijas bei pirmą pagalbą.
6. Rengta savirūpos planų anketa, kurioje būtų pateikiama informacija apie mokinių lėtines neinfekcines ligas bei parengtus savirūpos planus.
7. Rengta reitingavimo sistema, leidžianti palyginti besimokančių vaikų skaičiumi panašias ugdymo įstaigas pagal rodiklius, fiksuojamus sistemoje: ugdymo įstaigoje atliekamo aplinkos vertinimo rodiklius, Aktyvios / Sveikatos stiprinančios mokyklos statusą, kitų ugdymo įstaigoms taikomų rekomendacijų įgyvendinimą ir pan.
8. Gamybinėje aplinkoje naudojami suderinti skirtingų vartotojų profiliai. Atliepiant poreikius, tobulinami vartotojų profiliai bei jų funkcionalumas.
9. Įgyvendintas HotJar tyrimas, vertinantis vartotojų elgseną sistemoje ir leidžiantis nustatyti problemines vietas.</t>
  </si>
  <si>
    <t>3.1.2.3.</t>
  </si>
  <si>
    <t>Gerinti sporto srities ugdymo kokybę Vilniaus vaikų, moksleivių ir jaunimo bendruomenei</t>
  </si>
  <si>
    <t>VSB: 1. Vykdytos fizinio aktyvumo skatinimo sveikatos ugdymo veiklos Vilniaus miesto ugdymo įstaigose. Pravesta 1933 veiklos, kuriose dalyvavo 56481 dalyvis.
2. Vilniaus miesto ugdymo įstaigų įsitraukimas į „Aktyvių mokyklų“ tinklą.</t>
  </si>
  <si>
    <t xml:space="preserve">VVSB: 1. Veiklų metu organizuotos aktyvios pertraukos, mankštos ir edukaciniai užsiėmimai, skirti fiziniam aktyvumui didinti bei plokščiapėdystės prevencijai skatinti. Mokiniai supažindinti su taisyklinga laikysena, pėdų stiprinimo pratimais, judėjimo svarba kasdienėje veikloje. Praktinių užsiėmimų metu atlikti pėdų ir laikysenos stiprinimo pratimai, skatinant formuoti sveikus judėjimo įpročius.
2. Vilniaus miesto ugdymo įstaigos naujai neprisijungė į „Aktyvių mokyklų“ tinklą, tačiau 6 mokyklos pratęsė „Aktyvių mokyklų“ statusą. </t>
  </si>
  <si>
    <t xml:space="preserve">Sporto ir sveikatingumo skyrius:
1. Sporto patalpų bei erdvių nuomos sistemos "Active Vilnius" nuolatinis tobulinimas, papildomų funkcijų/etapų sukūrimas ir pritaikymas.
2. Stat4Sport programėlės papildomų prioritetinių funkcijų išgryninimas.
VVSB: 1. Vykdytos fizinio aktyvumo skatinimo sveikatos ugdymo veiklos Vilniaus miesto ugdymo įstaigose.
2. Vilniaus miesto ugdymo įstaigos prisijungė į "Aktyvių mokyklų" tinklą.
</t>
  </si>
  <si>
    <t>Sporto ir sveikatingumo skyrius:
1. Papildyta patalpų įkėlimo tvarka; Pakeisti išankstinės rezervacijos terminai į patalpų nuomos konkursą; Papildyta išankstinės rezervacijos tvarka, suteikiant galimybę įstaigoms skelbti išankstines rezervacijas, nuomininkui nutraukus po išankstinės rezervacijos sugeneruotą patalpų nuomos sutartį; Papildytos švietimo įstaigų vadovų atsakomybės už pavestų asmenų „Active Vilnius“ sistemos valdymą ir priežiūrą; Įtvirtintos įstaigoms vykdyti nuomininkų patikros, siekiant užtikrinti, kad išnuomotos patalpos būtų naudojamos; Įtvirtinta, kad VšĮ „Active Vilnius“ gali vykdyti fizinius patikrinimus įstaigose taip siekiant užtikrinti tinkamų paslaugų vykdymą naudojantis patalpų nuomos sistema „Active Vilnius“; Papildyta, kad sistemos administratoriai turi organizuoti sistemos naudojimosi mokymus švietimo įstaigoms 2 kartus per metus.2.Organizuoti keli su stikimai su Stats4Sport ir sporto įstaigų atstovais. Sudarytas sąrašas papildomų reikalongų funkcijų.
VVSB: 1. Vilniaus miesto ugdymo įstaigose vykdytos 1940 veiklos, kurios apima pamokas, aktyvias veiklas, diskusijas. Jose dalyvavo 19139 ikimokyklinio ugdymo įstaigų ugdytiniai ir 27640 bendrojo ugdymo įstaigų ugdytiniai, iš viso – 48060 dalyviai. Fizinio aktyvumo skatinimo tema buvo parengti 13 stendų / plakatų ir 37 informaciniai pranešimai.
2. 2024 m. 3 Vilniaus miesto ugdymo įstaigos prisijungė į "Aktyvių mokyklų" tinklą.</t>
  </si>
  <si>
    <t>3.1.2.4.</t>
  </si>
  <si>
    <t>Kurti fiziniam aktyvumui ir sportui tinkamą infrastruktūrą</t>
  </si>
  <si>
    <t>Viešosios ir privačios partnerystės skyrius</t>
  </si>
  <si>
    <t>Sporto ir sveikatingumo skyrius:
Baigti 17 sporto infrastruktūros objektai.</t>
  </si>
  <si>
    <t xml:space="preserve">Sporto ir sveikatingumo skyrius:
Tęsiami irklavimo bazės, lengvosios atletikos maniežo, Pilaitės baseino bei Vilniaus moksleivių sveikatos centro, Vilniaus Mykolo Biržiškos sporto aikštyno, Vilniaus Žirmūnų gimnazijos sporto aikštyno atnaujinimo projektai;
Atnaujinta 15 Savivaldybės mokyklų sporto aikštynų;
Fabijoniškių seniūnijoje įrengtas 1 naujas riedučių parkas, Viršuliškėse įrengtas 1 dviračių kalnelių parkas.
</t>
  </si>
  <si>
    <t>3.1.3.</t>
  </si>
  <si>
    <t>UŽDAVINYS. Psichologinės vilniečių gerovės kūrimas</t>
  </si>
  <si>
    <t>3.1.3.1.</t>
  </si>
  <si>
    <t>Didinti psichologinės pagalbos prieinamumą užtikrinant nemokamas ir kokybiškas konsultacijas ne tik gydymo įstaigose</t>
  </si>
  <si>
    <t>Šiuo uždaviniu siekiama stiprinti veiksnius, prisidedančius prie vilniečių psichologinio gerbūvio augimo: prisidėti prie vilniečių psichikos sveikatos stiprinimo, vykdant profesinio perdegimo, savižudybių prevenciją ir intervenciją, ugdant socialinius emocinius, tėvystės įgūdžius, lytiškumą, plėtojant psichologinės pagalbos prieinamumą, stiprinant psichologinį atsparumą.</t>
  </si>
  <si>
    <t>2025 m. iš viso suteiktos 5871 individualios psichologo konsultacijos:
1. 3189 konsultacijas suteikė biure dirbantys psichologai bei emocinės gerovės konsultantai;
2. 2682 gyvos bei nuotolinės konsultacijų suteiktos perkant paslaugas iš teikėjų.</t>
  </si>
  <si>
    <t>Per 2025 m. buvo siūlomos:
1. gyvos arba nuotolinės individualios konsultacijas su biuro psichologais bei emocinės gerovės konsultantais;
2. gyvos individualios konsultacijas perkant paslaugas iš teikėjo;
3. nuotolinės individualios konsultacijos perkant paslaugas iš teikėjo;
4. gyvos arba nuotolinės konsultacijos jaunuoliams (11-16 m.) perkant paslaugas iš teikėjo;
5. individualios psichologės konsultacijos norintiems atsisakyti rūkymo.
Individualios psichologo konsultacijos buvo teikiamos asmenims nuo 7 metų. Užsiregistravęs asmuo galėjo gauti iki 8 individualių psichologo konsultacijų.</t>
  </si>
  <si>
    <t xml:space="preserve">1. 740 asmenų gavo individualias konsultacijas (suteikta 2722 konsultacijų). 
2. 1968 asmenys sudalyvavo grupiniuose psichikos sveikatą stiprinančiuose užsiėmimuose. Bendra suteikta paslaugų trukmė 1679,5 val. </t>
  </si>
  <si>
    <t>ndividualios psichologo konsultacijos buvo teikiamos asmenims nuo 11 metų. Užsiregistravęs asmuo galėjo gauti iki 6 konsultacijų.
Grupinės psichikos sveikatos paslaugos buvo teikiamos asmenims nuo 16 metų.</t>
  </si>
  <si>
    <t>3.1.3.2.</t>
  </si>
  <si>
    <t>Diegti psichoaktyviųjų medžiagų prevencijos ir žalos mažinimo priemones Vilniaus mieste bendradarbiaujant su suinteresuotomis organizacijoms</t>
  </si>
  <si>
    <t>1. Parengta ir gyvenimo įgūdžių mokytojams pristatyta metodinė medžiaga, skirta 5–10 klasių mokiniams psichoaktyviųjų medžiagų vartojimo prevencijos tema.
2. Suorganizuoti 3 mokymai su Islandijos ekspertais, skirti tėvų bendruomenei. Šių veiklų metu iš viso pasiekta 634 asmenys.
3. Paruošta ir viešinta metodinė „Planet Youth“ medžiaga: atnaujinta leidinio „Tėvų galia“ versija, sukurti nauji leidiniai -  „Atmintinė tėvams prieš vasaros atostogas“, „Gidas tėvams“ ir „Gidas mokytojams“.
4. Įvykdytos 3 nuotolinės paskaitos, kuriose iš viso dalyvavo 1 879 asmenys. Paskaitų temos: „Pasikeitęs tėvų vaidmuo paauglystės laikotarpiu“, „Kaip kalbėti, kad vaikas išgirstų?“, „Ryšys ir ribos – kaip nustatyti sveikas taisykles, suteikiant vaikui erdvės augti“.
5. Organizuotos 3 savitarpio pagalbos grupės, skirtos įgūdžiams stiprinti ir tinkamoms nuostatoms ugdyti (iš viso 9 kassavaitiniai susitikimai). Grupiniuose užsiėmimuose dalyvavo 202 asmenys.
6. Suteikta 20 individualių psichologo konsultacijų (iki 6 kartų vienam asmeniui) tėvams dėl vaikų medžiagų vartojimo atvejų ir su tuo susijusių sunkumų, užtikrinant psichologinės gerovės paslaugos prieinamumą.
7. Įgyvendinta tėvystės įgūdžių stiprinimo programa paauglių tėvams: suformuotos 6 grupės tėvams, auginantiems 13–17 metų vaikus (iš viso 9 kassavaitiniai užsiėmimai). Užsiėmimuose dalyvavo 306 dalyviai.
8. Vadovaujantis „Planet Youth“ tyrimo rezultatais, parengta socialinės viešinimo kampanija  tėvams „Leiskite patirti, neduokite paragauti“  ir įgyvendintos jos viešinimo priemonės. Iš viso pasiekta 357 977 asmenys.
9. Atlikti 2024 m. „Planet Youth“ tyrimo duomenų pristatymai (iš viso 40 vnt.) ir konsultuotos mokyklų bendruomenės. Pristatymai vyko mokyklose, biuro bei miesto renginiuose, susitikimuose Vilniaus miesto savivaldybėje, televizijoje, radijuje bei spaudos konferencijose.
10. Konsultuotos 2024 m. prie „Planet Youth“ modelio įgyvendinimo prisijungusios ugdymo įstaigų komandos.
11. Atlikta 13 mokyklų atranka, paskirstytos krepšelio lėšos prevencinei veiklai vykdyti bei teiktos nuoseklios konsultacijos dėl siekiamų pokyčių mokyklų bendruomenių lygmeniu.
12. Suorganizuota tarptautinė konferencija „Iš Islandijos į Lietuvą: kelias į sveikesnę jaunimo ateitį“, subūrusi virš 550 dalyvių. Lietuvos ir užsienio ekspertai dalijosi „Planet Youth“ modelio teorija bei praktika, pabrėždami suaugusiųjų nuostatų, aiškių taisyklių ir pavyzdinio elgesio lemiamą įtaką jaunimo psichoaktyviųjų medžiagų vartojimo prevencijai.
13. Suorganizuoti 5 mokymai mokyklose su Islandijos eksperte tema „Gerovės ir prevencijos formavimas mokyklose“.</t>
  </si>
  <si>
    <t xml:space="preserve">Per ataskaitinį laikotarpį buvo įgyvendintas kompleksinis priemonių ciklas, orientuotas į pirminę prevenciją ir bendruomenės įgalinimą pagal „Planet Youth“ islandiškajį prevencijos modelį. Veiklos apėmė keturias pagrindines kryptis:
1. Metodinis rengimas ir specialistų ugdymas.
2. Tėvų įtraukimas į pirminę prevenciją ir edukacija.
3. Tiesioginė parama ir mokyklų bendruomenių konsultavimas.
4. Išorinė komunikacija.
Veiklos pasižymėjo itin dideliu pasiekiamumu – socialinės kampanijos ir nuotolinių paskaitų dėka pasiekta virš 360 000 asmenų. Tai Ataskaitiniu laikotarpiu įgyvendintos veiklos pasižymėjo itin dideliu pasiekiamumu – tikslinių socialinių kampanijų ir nuotolinių paskaitų dėka pasiekta virš 360 000 asmenų, o tai patvirtina pasirinktų komunikacijos kanalų efektyvumą bei temos aktualumą Vilniaus miesto bendruomenei. Prevencija neapsiribojo vienkartiniais renginiais: pasiektas procesų vientisumas – nuo tyrimo duomenų pristatymo mokyklose iki konkrečių metodinių įrankių bei finansinio krepšelio lėšų skyrimo. Siekiant užtikrinti ilgalaikį poveikį ir sistemingą pagalbą ugdymo įstaigoms, buvo pradėta „Planet Youth“ akademijos iniciatyvai, kuri suvienijo mokyklų bendruomenes bendram tikslui ir nuosekliam darbui su pirmine prevecija psichoaktyviųjų medžiagų temoje.
Svarbiu kompetencijų stiprinimo etapu tapo bendradarbiavimas su Islandijos ekspertais bei tarptautinė konferencija, suteikusi vietos specialistams mokslo įrodymais grįstą pagrindą. Tai sustiprino modelio autoritetą ir skatino mokyklų komandas aktyviau įsitraukti į Akademijos veiklas, prevenciją integruojant į kasdienę mokyklos kultūrą. Lygiagrečiai didelis dėmesys skirtas tėvų grandžiai: kampanija „Leiskite patirti, neduokite paragauti“ bei gausiai užpildytos tėvystės įgūdžių grupės atliepė didelį šeimų poreikį gauti praktinę pagalbą brėžiant sveikas ribas paauglystėje.
</t>
  </si>
  <si>
    <t>1. 1113 asmenų apsilankė pas priklausomybės konsultantus (suteikta 2061 konsultacija).
2. Ankstyvosios intervencijos programą baigė 23 jaunuoliai.
3. Išplėstinę metimo rūkyti programą baigė 23 asmenys
4. Atliktas „Planet Youth” tyrimas 62 Vilniaus miesto mokyklose (tyrime dalyvavo 4633 moksleiviai). 5. „Planet Youth” modelio veiklos ir toliau buvo diegiamos Vilniaus miesto mokyklose - 3-iose mokyklose parengti ir įgyvendinti individualūs prevenciniai planai.</t>
  </si>
  <si>
    <t>1. Prikausomybės konsultavimo paslaugos - tai anonimiškos konsultacijos (18+), skirtos padėti mažinti alkoholio vartojimą ar visai jo atsisakyti. Taip pat, jos skirtos konsultuoti tuos, kurie gyvena su alkoholį vartojančiais asmenimis. Paslauga teikiama bendradarbiaujant su 6 seniūnijomis ir 3 socialines / psichologines paslaugas teikiančiomis organizacijomis.
2. Ankstyvoji intervenciją - tai psichoedukacinė programa, skirta motyvuoti jauną žmogų (12-18 m.) keisti savo elgesį, suabejoti jau turimomis žiniomis, susijusiomis su psichoaktyviųjų medžiagų vartojimu, žala bei pasekmėmis. Programa įgyvendinama bendradarbiaujant su ugdymo įstaigomis (pagalbos mokiniui specialistais, mokytojais), socialiniais darbuotojais, atvejo vadybininkais, psichikos sveikatos specialistais ir organizacijomis, dirbančiomis su jaunuoliais.
3. Metimo rūkyti pagalbos paslaugų teikimo tikslas – įvertinti asmens rūkymo statusą, paskatinti ir motyvuoti rūkantį asmenį mesti rūkyti (atsisakyti tabako gaminių ir su tabako gaminiais susijusių gaminių vartojimo) ir suteikti metančiam rūkyti asmeniui mokslo įrodymais pagrįstą individualią metimo rūkyti pagalbą, mažinti rūkančių asmenų skaičių ir priklausomybės nuo nikotino paplitimą. Paslauga organizuota bendradarbiaujant su ASPĮ. 4. „Planet Youth“ - tarptautiniu mastu pripažintas pirminės prevencijos modelis, skirtas mažinti jaunų žmonių psichoaktyviųjų medžiagų vartojimą. Šis modelis įgyvendinamas dvejais pagrindiniais etapais: kas dvejus metus atliekamas anoniminis tyrimas tarp 10-tų klasių moksleivių, remiantis gautais rezultatais, planuojamos ir įgyvendinamos prevencinės priemonės. 2024 m. tyrimas atliktas 62 Vilniaus miesto mokyklose, visų tyrime dalyvavusių tiriamųjų rodiklis siekė 83 %. 5. Antakalnio, Vasilijaus Kačialovo ir Vilniaus Jėzuitų gimnazijose parengti ir įgyvendinti individualūs prevenciniai planai, kurių vykdytos veiklos buvo skirtos visai mokyklos bendruomenei:
• Ekspertės iš Islandijos mokymai tėvams apie jų vaidmens svarbą prevencijoje
(dalyvavo 200 asmenys).
• Rekomendacijų „Kaip kalbėti su vaikais apie psichoaktyviąsias medžiagas?“ pristatymas ir susitikimas su policijos atstovais (dalyvavo 58 asmenys).
• Psichologės mokymai tėvams ryšio su vaiku stiprinimo bei taisyklių šeimoje nustatymo tema (dalyvavo 53 asmenys).
• Supervizijos gyvenimo įgūdžių mokytojams, vedantiems pamokas psichoaktyviųjų
medžiagų vartojimo prevencijos tema (įvyko 3 nuotoliniai susitikimai) ir kitos veiklos.</t>
  </si>
  <si>
    <t>3.2.</t>
  </si>
  <si>
    <t>TIKSLAS. ATVIRA POKYČIAMS, SKAIDRI, SUBALANSUOTA IR EFEKTYVIAI VALDOMA SVEIKATOS IR SVEIKATINGUMO SISTEMA</t>
  </si>
  <si>
    <t>3.2.1.</t>
  </si>
  <si>
    <t xml:space="preserve">UŽDAVINYS. Užtikrinti asmens sveikatos paslaugų tolygumą ir vienodai aukštą paslaugų kokybę kiekvienam vilniečiui, atsižvelgiant į pacientų grįžtamojo ryšio rezultatus
</t>
  </si>
  <si>
    <t>3.2.1.1.</t>
  </si>
  <si>
    <t>Sveikatos priežiūros paslaugų prieinamumo ir sveikatos priežiūros įstaigų pritaikymas atsižvelgiant į asmens su negalia poreikius.</t>
  </si>
  <si>
    <t>Šiuo uždaviniu siekiama didinti sveikatos priežiūros paslaugų prieinamumą ir sveikatos priežiūros įstaigų pritaikymą, atsižvelgiant į asmens su negalia poreikius: keisti personalo požiūrį į pagalbą ir bendravimą, parengti ir įdiegti paslaugų neįgaliesiems teikimo algoritmus, pritaikyti technologijas ir medicinos įrangą, plėsti odontologinę pagalbą namuose, tinkamai pritaikyti sveikatos įstaigų infrastruktūrą. Atsižvelgiant į pacientų grįžtamojo ryšio rezultatus, plėtoti kokybiškų asmens sveikatos paslaugų, ypatingai – ambulatorinės slaugos paslaugų, tolygų užtikrinimą Vilniaus mieste.</t>
  </si>
  <si>
    <t>2022-2030</t>
  </si>
  <si>
    <t>Viešosios ir privačios partnerystės padalinys</t>
  </si>
  <si>
    <t>Vykdomas projektas "VšĮ Vilniaus miesto klinikinės ligoninės operacinių, reanimacijos ir hemodializės bloko Antakalnio g. 57, Vilniuje, statyba ir įrengimas"
Vykdomas projektas "VšĮ Vilniaus miesto psichikos sveikatos centro ūmios psichiatrijos, gerontopsichiatrijos ir psichosocialinės reabilitacijos korpuso Vasaros g. 5, Vilniuje, statyba ir įrengimas"
Vykdomas projektas "VšĮ Karoliniškių poliklinikos Pilaitės filialo priestato statyba ir paslaugų plėtra"
Vykdomas projektas "Patalpų, Kauno g. 3, Vilniuje kapitalinis remontas ir statinio paskirties keitimas"
Vykdomas projektas "VšĮ Vilkpėdės ligoninės nenaudojamų patalpų Vilkpėdės g.3, Vilniuje pritaikymas gydymo paskirčiai ir įrengimas"
Vilniaus miesto savivaldybės tarybos 2025 m. kovo 5 d. sprendimu Nr. 1-939 patvirtintas Vilniaus miesto savivaldybės asmens sveikatos priežiūros įstaigų veiklos vykdymo standartas.</t>
  </si>
  <si>
    <t>Baigti rangos darbai. Pradėti medicinos įrangos pirkimai.
Baigti rangos darbai. Pradėti medicinos baldų pirkimai
Parengtas techninis projektas. Gautas statybos leidimas.
Parengtas techninis projektas. Gautas statybos leidimas.
Projektas baigtas.
Standarto rėmuose kiekviena asmens sveikatos priežiūros įstaiga pasitvirtino veiklos vykdymo standarto veiklos priemonių įgyvendinimo planus 2025 metams, kuriuose numatė ir įgyvendino veiklas, skirtas darbuotojų kompetencijų stiprinimui krizių ir konfliktų valdymo, psichikos sveikatos raštingumo didinimo, bendravimo su pacientais bei veiklos vykdymo standarto taikymo srityse. Taip pat prioritetas buvo skirtas lauko ir vidaus aplinkos pritaikymo darbams, įskaitant infrastruktūros, registratūrų ir patalpų remontą, aiškų ženklinimą, taktilinius sprendimus, sanitarinių mazgų ir parkavimo vietų įrengimą bei judėjimo ir informacijos prieinamumo užtikrinimą skirtingų poreikių pacientams. Įstaigos stiprino pacientų informavimą, teikdamos aiškią ir prieinamą informaciją įvairiais kanalais apie paslaugas, prevenciją, sveikatos stiprinimą, vizitus bei grįžtamojo ryšio galimybes.</t>
  </si>
  <si>
    <t xml:space="preserve">Vykdomas projektas "VšĮ Vilniaus miesto klinikinės ligoninės operacinių, reanimacijos ir hemodializės bloko Antakalnio g. 57, Vilniuje, statyba ir įrengimas"
Vykdomas projektas "VšĮ Vilniaus miesto psichikos sveikatos centro ūmios psichiatrijos, gerontopsichiatrijos ir psichosocialinės reabilitacijos korpuso Vasaros g. 5, Vilniuje, statyba ir įrengimas"
Vykdomas projektas "VšĮ Karoliniškių poliklinikos Pilaitės filialo priestato statyba ir paslaugų plėtra"
Vykdomas projektas "Patalpų, Kauno g. 3, Vilniuje kapitalinis remontas ir statinio paskirties keitimas"
Vykdomas projektas "VšĮ Vilkpėdės ligoninės nenaudojamų patalpų Vilkpėdės g.3, Vilniuje pritaikymas gydymo paskirčiai ir įrengimas"
Asmens sveikatos priežiūros įstaigose teiktos ambulatorines slaugos paslaugos namuose. </t>
  </si>
  <si>
    <t>Baigti rangos darbai. Pradėtos statybos užbaigimo procedūros.
Baigti rangos darbai.
Parengtas techninis projektas. Pateikti dokumentai statybos leidimui gauti.
Parengtas techninis projektas. Pateikti dokumentai statybos leidimui gauti.
Atlikta nenaudojamų patalpų rekonstrukcija ir įrengtos patalpos pritaikytos sveikatos priežiūros paslaugų teikimui. Vykdomi techninių savybių bei energetinio efektyvumo gerinimo darbai.
2024 m. ambulatorinės slaugos paslaugos suteiktos 9 950 asmenims, iš jų 6 636 asmenims paslaugas suteikė VMS pavaldžios asmens sveikatos priežiūros įstaigos.</t>
  </si>
  <si>
    <t>3.2.1.2.</t>
  </si>
  <si>
    <t>Asmens sveikatos paslaugų tolygumo ir kokybės didinimas atsižvelgiant į pacientų grįžtamojo ryšio rezultatus.</t>
  </si>
  <si>
    <t xml:space="preserve">Vadovaujantis Lietuvos Respublikos sveikatos apsaugos ministro 2012 m. lapkričio 29 d. įsakymu Nr. V-1073,,Dėl asmens sveikatos priežiūros įstaigų, teikiančių stacionarines asmens sveikatos priežiūros paslaugas, veiklos kokybės ir veiklos efektyvumo vertinimo rodiklių sąrašų ir šių rodiklių duomenų suvestinių formų patvirtinimo”, 2018 m. balandžio 16 d. įsakymu Nr. V-419 „Dėl asmens sveikatos priežiūros įstaigų, teikiančių ambulatorines asmens sveikatos priežiūros paslaugas, veiklos kokybės ir efektyvumo vertinimo rodiklių sąrašo ir šių rodiklių duomenų suvestinių formų patvirtinimo“ asmens sveikatos priežiūros įstaigose 2025 m. buvo vykdomas pacientų pasitenkinimo teikiamomis paslaugomis tyrimas. Pasitenkinimo lygį apskaičiuoja VLK, vadovaudamasi patvirtinta metodika. </t>
  </si>
  <si>
    <t xml:space="preserve">Asmens sveikatos priežiūros įstaigose 2025 m. buvo vykdomas pacientų pasitenkinimo teikiamomis paslaugomis tyrimas. Ambulatorinėse asmens sveikatos priežiūros įstaigose apklausos vykdomos siunčiant pranešimus pacientui į jo el. paštą. </t>
  </si>
  <si>
    <t xml:space="preserve">Vadovaujantis Lietuvos Respublikos sveikatos apsaugos ministro 2012 m. lapkričio 29 d. įsakymu Nr. V-1073,,Dėl asmens sveikatos priežiūros įstaigų, teikiančių stacionarines asmens sveikatos priežiūros paslaugas, veiklos kokybės ir veiklos efektyvumo vertinimo rodiklių sąrašų ir šių rodiklių duomenų suvestinių formų patvirtinimo”, 2018 m. balandžio 16 d. įsakymu Nr. V-419 „Dėl asmens sveikatos priežiūros įstaigų, teikiančių ambulatorines asmens sveikatos priežiūros paslaugas, veiklos kokybės ir efektyvumo vertinimo rodiklių sąrašo ir šių rodiklių duomenų suvestinių formų patvirtinimo“ asmens sveikatos priežiūros įstaigose 2024 m. buvo vykdomas pacientų pasitenkinimo teikiamomis paslaugomis tyrimas. Apklausas vykdė visos Vilniaus miesto savivaldybei pavaldžios asmens sveikatos priežiūros įstaigos. </t>
  </si>
  <si>
    <t xml:space="preserve">Asmens sveikatos priežiūros įstaigose 2024 m. buvo vykdomas pacientų pasitenkinimo teikiamomis paslaugomis tyrimas. Apklausas vykdė visos Vilniaus miesto savivaldybei pavaldžios asmens sveikatos priežiūros įstaigos. </t>
  </si>
  <si>
    <t>3.2.1.3.</t>
  </si>
  <si>
    <t>Kompleksinių ir integruotų asmens sveikatos priežiūros ir socialinių paslaugų plėtra neįgaliesiems ir senyvo amžiaus asmenims Vilniaus miesto savivaldybei pavaldžiose asmens sveikatos priežiūros įstaigose</t>
  </si>
  <si>
    <t>Socialinių paslaugų struktūrinis padalinys</t>
  </si>
  <si>
    <t>Atlikti aplinkos infrastruktūros tvarkymo darbai taikant universalaus dizaino principus prie 3-jų asmens sveikatos priežiūros įstaigų. Vienoje įstaigoje įrengti nukreipiamieji ženklai bei atliktas vidaus patalpų</t>
  </si>
  <si>
    <t>Sutvarkytos prieigos:
Prie VšĮ Vilniaus miesto klinikinės ligoninės (Antakalnio g. 57) atlikti šaligatvių ir šaligatvių bortų remonto darbai.
Prie VšĮ Vilniaus miesto klinikinės ligoninės Šv. Roko slaugos ligoninės (Klinikų g. 2) atlikti asfalto dangos ir kelio bortų remonto darbai.
Prie VšĮ Antakalnio poliklinikos (Antakalnio g. 59) atlikti pėsčiųjų takų ir laiptų remonto darbai.
VšĮ Vilkpėdės ligoninėje atlikti vidaus patalpų ženklinimo darbai bei įrengti nukreipiamieji ženklai.</t>
  </si>
  <si>
    <t xml:space="preserve">Atliktas 6 asmens sveikatos priežiūros įstaigų aplinkos infrastruktūros tvarkymas, pritaikant universalaus dizaino principus. </t>
  </si>
  <si>
    <t>Sutvarkytos prieigos: 
Prie VšĮ Naujosios Vilnios poliklinikos (V. Sirokomlės g. 8) atlikti bortų ir šaligatvių remonto darbai, asfaltavimas;
Prie VšĮ Šeškinės poliklinikos atlikti pėsčiųjų takų prie automobilių stovėjimo aikštelės remonto darbai;
Prie VšĮ Centro poliklinikos (Pylimo g. 32) atlikti bortų ir šaligatvių remonto darbai, asfaltavimas;
Prie VšĮ Karoliniškių poliklinikos (L. Asanavičiūtės g. 27A) atlikti bortų ir šaligatvių remonto darbai, asfaltavimas;
Prie VšĮ Vilkpėdės ligoninės įrengtas pandusas, atlikti asfalto smalavimo darbai;
Prie VšĮ Grigiškių sveikatos priežiūros centro atlikti bortų ir šaligatvių remonto darbai, asfaltavimas.</t>
  </si>
  <si>
    <t>3.2.2.</t>
  </si>
  <si>
    <t>UŽDAVINYS. Elektroninių paslaugų, inovacijų ir technologijų medicinos, farmacijos ir visuomenės sveikatos srityse kūrimas ir diegimas</t>
  </si>
  <si>
    <t>3.2.2.1.</t>
  </si>
  <si>
    <t>Sukurti, įdiegti ir atnaujinti e. paslaugas savivaldybei pavaldžiose įstaigose.</t>
  </si>
  <si>
    <t>Šiuo uždaviniu siekiama plėtoti naujausiomis technologijomis ir inovacijomis pagrįstas bei elektronines paslaugas asmens, visuomenės sveikatos bei farmacijos srityse, taip užtikrinant inovatyvią ir atvirą pokyčiams Vilniaus m. sveikatos sistemą.</t>
  </si>
  <si>
    <t xml:space="preserve">Vykdomi informacinių sistemų atnaujinimo darbai, įdiegti nauji moduliai.
Kibernetinio saugumo priemonių diegimo užtikrinimas, laikantis NIS2 (Tinklų ir informacinių sistemų saugumo direktyvos) reikalavimų. </t>
  </si>
  <si>
    <t xml:space="preserve">2025 m. visose ASPĮ buvo diegiamos kibernetinio saugumo priemonės, užtikrinant, kad įstaigų informacinės sistemos atitiktų NIS2 (Tinklų ir informacinių sistemų saugumo direktyvos) reikalavimus. Buvo pasirašyta antivirusinės ir XDR (išplėstinio aptikimo ir reagavimo) sprendimo licencijų ir paslaugų pirkimo sutartis ir 10-tyje įstaigų įdiegta ESET PROTECT Enterprise Cloud platforma, kurios dėka užtikrinama kompiuterinių darbo vietų, serverių, mobiliųjų ir planšetinių įrenginių apsauga nuo virusų ir šnipinėjimo programų. </t>
  </si>
  <si>
    <t>2024 m. metais buvo vykdomi informacinių sistemų atnaujinimo darbai, įdiegti nauji moduliai, atnaujintos sistemos, skaitmenizuoti e. procesai, įdiegtos e. paslaugos.</t>
  </si>
  <si>
    <t>3.2.3.</t>
  </si>
  <si>
    <t>UŽDAVINYS. Aukšta sveikatos ir sveikatinimo specialistų kompetencija, užtikrinant nuolatinio tobulinimosi galimybes</t>
  </si>
  <si>
    <t>3.2.3.1.</t>
  </si>
  <si>
    <t>Sveiktos priežiūros specialistų pritraukimo ir jų kompetencijų plėtros ir ugdymo modelio sukūrimas.</t>
  </si>
  <si>
    <t>Siekiant pritraukti ir išlaikyti sveikatos sistemos specialistus, jiems užtikrinti galimybę tobulėti, susipažinti ir taikyti praktikoje naujausius diagnostikos ir gydymo metodus, kurti aplinką, skatinančią tobulėti.</t>
  </si>
  <si>
    <t>Vilniaus miesto savivaldybės pavaldumo asmens sveikatos priežiūros įstaigų specialistai dalyvavo mokymuose: „Psichikos sveikatos raštingumo mokymai“, „SafeTALK ir ASIST mokymai“, „Psichologinių krizių valdymo mokymai“, „Pogimdyvinės depresijos atpažinimas, rizikos vertinimas, prevencija ir priežiūra mokymai“, „Psichikos sveikatos slaugos mokymai“; Trijų dalių psichikos ir elgesio sutrikimų gydymo bendruomenėje komandų mokymai su Nyderlandų ekspertais. Bendras visų mokymų dalyvių skaičius – apie 400 specialistų</t>
  </si>
  <si>
    <t>Bendras visų mokymų dalyvių skaičius – apie 400 specialistų</t>
  </si>
  <si>
    <t>2024 m. organizuoti mokymai „Konfliktų valdymas pasitelkiant mediacijos metodą“.</t>
  </si>
  <si>
    <t>Mokymose dalyvavo visų savivaldybei pavaldžių asmens sveikatos priežiūros darbuotoaji (viso 270 darbuotojai)i, kurie išklausė trijų dienų mokymus, kurių metu įgijo teorinių žinių bei susiformavo naujus bei patobulino turimus praktinius įgūdžius organizacijose kylančių konfliktų valdymo srityje. Mokymuose dalyvavo įstaigų vidurinysis vadovaujantis personalas (skyrių vedėjai ir pan.), administracijos darbuotojai.</t>
  </si>
  <si>
    <t>KULTŪROS SRITIS</t>
  </si>
  <si>
    <t>4.1.</t>
  </si>
  <si>
    <t>TIKSLAS. ĮTRAUKI IR PRIEINAMA AUKŠTOS VERTĖS KULTŪRA VISIEMS VILNIEČIAMS IR MIESTO SVEČIAMS</t>
  </si>
  <si>
    <t>4.1.1.</t>
  </si>
  <si>
    <t xml:space="preserve">UŽDAVINYS. Įvairi ir kokybiška kultūra prieinama visoms visuomenės grupėms ir miesto svečiams
</t>
  </si>
  <si>
    <t>4.1.1.1.</t>
  </si>
  <si>
    <t>Didinti įvairios ir kokybiškos kultūros prieinamumo galimybes</t>
  </si>
  <si>
    <t>Uždaviniu bus siekiama, kad visiems vilniečiams būtų prieinamos kokybiškos kultūros paslaugos, didėtų jų įvairovė. Siekiama kuo daugiau vilniečių įtraukti į kultūrines veiklas, aktyvesnio bendruomenių dalyvavimo kultūrinėse veiklose, didesnio jaunimo kultūrinių iniciatyvų skaičiaus. Įgyvendinant Nacionalinės koncertų salės ant Tauro kalno projektą, sukurti naują erdvę, pritaikytą aukščiausio lygio profesionalios kultūros sklaidai.</t>
  </si>
  <si>
    <t>Grigiškių kultūros centras, Kirtimų kultūros centras, Naujosios Vilnios kultūros centras, VšĮ „Trakų Vokės dvaro sodyba“, Vilniaus miesto savivaldybės centrinė biblioteka</t>
  </si>
  <si>
    <t>Per 2025 m. buvo siekiama didinti įvairios ir kokybiškos kultūros prieinamumo galimybes. Vilniaus miesto savivaldybės centrinė biblioteka su 16 savo filialų per 2025 m. organizavo 1700 įvairių renginių, parodų ir kitų veiklų skaitytojams ir lankytojams. Grigiškių kultūros centras suorganizavo per metus beveik 200 renginius šeimoms, vaikams, jaunimui, senjorams ir visiems Grigiškių gyventojams. Naujosios Vilnios kultūros centras per 2025 m. suorganizavo 200 renginių. Kirtimų kultūros centras organizavo 300 renginių per metus. Trakų Vokės dvaro sodybos rūmai sulaukė daugybės dėmesio ir lankytojų - organizavo 550 renginius per metus. VšĮ „Skalvijos“ kino centras per 2025 m. suorganizavo 1345 renginių ir veiklų, apsilankė 62 037 lankytojų.</t>
  </si>
  <si>
    <t>Anksčiau daugiabutyje veikusi Šeškinės biblioteka persikėlė į naujas patalpas, adresu Ukmergės g. 220. Naujoje bibliotekoje įrengta renginių erdvė, vaikų skyrius su žaidimų zona, skaitykla darbui ar mokymuisi ir kitos erdvės skirtingiems lankytojų poreikiams. Šeškinės bibliotekos atidarymas žymi ir atsinaujinusį Vilniaus centrinės bibliotekos įvaizdį. Naujuoju šūkiu „Vieta, kur auga mintys“ siekiama pabrėžti bibliotekos atvirumą, dinamiškumą ir nuolatinį augimą kartu su miestu, taip pat sukurti žaismingą ir modernų įvaizdį. Kartu atnaujinta ir centrinės bibliotekos interneto svetainė. Ji išsiskiria moderniu dizainu ir aiškia struktūra, leidžiančia lankytojams patogiau naudotis visų 16 tinklui priklausančių bibliotekų paslaugomis</t>
  </si>
  <si>
    <t xml:space="preserve">Per 2024 m. buvo siekiama didinti įvairios ir kokybiškos kultūros prieinamumo galimybes. Vilniaus miesto savivaldybės centrinė biblioteka su 16 savo filialų per 2024 metus organizavo 1660 įvairių renginių, parodų ir kitų veiklų savo skaitytojams ir lankytojams. Grigiškių kultūros centras suorganizavo per metus beveik 210 renginius šeimoms, vaikams, jaunimui, senjorams ir visiems Grigiškių gyventojams. Naujosios Vilnios kultūros centras per 2024 metus suorganizavo 206 renginius. Kirtimų kultūros centras organizavo 213 renginius per metus. Po reikšmingo tvarkybos darbų etapo atsidarę Trakų Vokės dvaro sodybos rūmai sulaukė daugybės dėmesio ir lankytojų - lankytojų skaičius viršijo 70 000. Siekiant atliepti vilniečių naujus kultūros poreikius ir pasiūlyti didesnę kultūros paslaugų įvairovę vyko Vilniaus mokytojų namų konversija likviduojant viešąją įstaigą kultūros ir švietimo centrą Vilniaus mokytojų namus ir perduodant jos vykdomas veiklas ir valdomas patalpas BĮ Vilniaus kultūros centrui. </t>
  </si>
  <si>
    <t>Vilniaus m. savivaldybės centrinė biblioteka 2024 metais įgyvendino pirmąjį Lietuvoje mobiliosios bibliotekos - bibliobuso - projektą. Mobilioji biblioteka skirta padidinti viešosios bibliotekos paslaugų prieinamumą Vilniaus miesto gyventojams, įsikūrusiems toliau nuo bibliotekos padalinių: Antavilių, Dvarčionių, Pavilnio, Salininkų ir Trakų Vokės gyventojai gali naudotis mobiliosios viešosios bibliotekos paslaugomis kartą per savaitę. Tęsiama knygų pristatymo į namus paslauga. Toliau tęsiama dviejų vasaros skaityklų veikla - Bernardinų sode ir Vilniaus Tech Parke. Toliau tęsiamas virtualios biblioterapijos projektas "Atvirumo s@la"; 2024 metais tęsiamas bendradarbiavimas su Rygos miesto centrine biblioteka (Latvija), Krokuvos miesto viešąja biblioteka (Lenkija), Kijivo Lesios Ukrainkos viešąja biblioteka (Ukraina). Grigiškių kultūros centre 2024 m. padidėjo organizuojamų renginių skaičius - iki 210. Išaugo renginių, skirtų tautinių mažumų kultūrų pažinimui, taipogi daugiau renginių profesionalaus meno: muzikos, teatro srities sklaidai. Padidėjo juos lankančių asmenų skaičius - išaugo iki 5000. 2024 m. Kirtimų kultūros centras išrinktas Lietuvos kultūros centrų premijos laureatu – už kūrybingą, novatorišką veiklą, skatinančią kultūrinės raiškos įvairovę, bei už profesionaliojo meno kūrimą ir sklaidą. Naujosios Vilnios kultūros centro 2024 m. organizuotų renginių dalyvių bei žiūrovų skaičius išaugo 18 %. Vilniaus kultūros centrui perėmus Vilniaus mokytojų namų veiklas ir patalpas bus pasiūlytas didesnis kultūros paslaugų skaičius ir įvairovė.</t>
  </si>
  <si>
    <t>4.1.1.2.</t>
  </si>
  <si>
    <t>Aktyvinti miesto bendruomenių kultūrinę veiklą</t>
  </si>
  <si>
    <t>Organizacijos vystymo grupė</t>
  </si>
  <si>
    <t>1. Seniūnijų renginiams pagal 04 programą „Kultūra“ skirta 84000 Eur;
2. Vilniaus miesto savivaldybės nevyriausybinių organizacijų bendruomeninių veiklų rėmimo projektų konkursui paskirstyta 50000 Eur.</t>
  </si>
  <si>
    <t>Seniūnijos, bendradarbiaudamos su vietos bendruomenėmis, organizavo daugiau nei 30 renginių, tarp jų – kalėdinių eglučių įžiebimo, Užgavėnių, Joninių šventes. 
Visose seniūnijose taip pat įgyvendintos papildomos bendruomeniškumą skatinančios iniciatyvos, tokios kaip „Kaimynų Kalėdos“.
Vilniaus miesto savivaldybės nevyriausybinių organizacijų bendruomeninių veiklų rėmimo projektų konkurso metu finansavimas skirtas 13 organizacijų.
Finansuoti tiksliniai nevyriausybinių organizacijų projektai, orientuoti į vietos bendruomenių stiprinimą ir jų identiteto puoselėjimą, skatinant unikalių tradicijų kūrimą bei tęstinumą. Taip pat siekta telkti bendruomenes, didinti jų atvirumą įvairioms socialinėms grupėms, plėtoti veiklų įvairovę bei skatinti iniciatyvas, mažinančias gyventojų poveikį klimatui ar didinančias atsparumą klimato kaitos keliamiems iššūkiams.
Prioritetinė konkurso kryptis buvo projektai, įtraukiantys gyventojus į kultūrinę ir edukacinę veiklą bei orientuoti į tvarumo sprendimus, prisidedant prie žaliojo virsmo tikslų įgyvendinimo.</t>
  </si>
  <si>
    <t xml:space="preserve">1. Seniūnijų renginiams pagal 04 programą „Kultūra“ skirta 84000 Eur;
2. Vilniaus miesto savivaldybės nevyriausybinių organizacijų bendruomeninių veiklų rėmimo projektų konkursui paskirstyta 50000 Eur.
</t>
  </si>
  <si>
    <t xml:space="preserve">Vilniaus miesto savivaldybės nevyriausybinių organizacijų bendruomeninių veiklų rėmimo projektų konkurse finansuota 12 organizacijų. 
Finansuoti tiksliniai nevyriausybinių organizacijų veiklos projektai, siekiant įgyvendinti šias kryptis: stiprinti vietos bendruomenių veiklą ir identitetą, puoselėjant unikalių tradicijų kūrimą ir jų tęstinumą, telkti bendruomenę, didinant jos atvirumą įvairioms socialinėms grupėms bei plėtojant veiklų įvairovę, skatinti iniciatyvas, mažinančias ar iš viso neutralizuojančias gyventojų poveikį klimatui arba didinančias atsparumą klimato kaitos keliamoms grėsmėms. Prioritetinė konkurso kryptis – projektai, įtraukiantys gyventojus į kultūrinę edukacinę veiklą ir orientuoti į tvarumo sprendimus, įgyvendinant žaliojo virsmo srities pokyčius.
Seniūnijos kartu su bendruomenėmis organizavo daugiau nei 30 renginių – kalėdinių eglučių įžiebimo renginiai, Joninių šventės. Visose seniūnijose buvo įgyvendintos papildomos iniciatyvos: „Kaimynų Kalėdos“.
</t>
  </si>
  <si>
    <t>4.1.1.3.</t>
  </si>
  <si>
    <t>Užtikrinti, kad Vilniuje būtų pasiekiama visų profesionaliosios kultūros sričių įvairovė</t>
  </si>
  <si>
    <t>2022-2026</t>
  </si>
  <si>
    <t>Vilniaus miesto savivaldybės Šv. Kristoforo kamerinis orkestras, Vilniaus miesto savivaldybės kamerinis choras „Jauna muzika“, VšĮ „Menų spaustuvė“, VšĮ „Skalvijos“ kino centras, Vilniaus miesto opera, VšĮ „Jono Meko vizualiųjų menų centras“, M. K. Čiurlionio namai, VšĮ „Užupio meno inkubatorius“, organizacijos, laimėjusios Konkursą Vilniaus miesto trupės vardui gauti, VšĮ „Azijos menų centras“</t>
  </si>
  <si>
    <t>2025 m. finansuotos 12 profesionalių organizacijų pagal laimėtą Vilniaus miesto kultūros organizacijos statuso suteikimo konkursą - skirta 360 tūkst. Eurt. Vykdant VMS Tarybos 2024 m. lapkričio 7 d. sprendimą Nr. 1-697 „Dėl Vilniaus miesto profesionaliojo scenos meno įstaigų 2025-2028 metų kūrybinės veiklos programų finansavimo konkurso laimėtojo patvirtinimo“ finansuota VšĮ Oskaro Koršunovo teatro veikla. Finansuotos VMS Šv. Kristoforo kamerinio orkestro, VMS choro „Jauna muzika“, VšĮ „Menų spaustuvė“, VšĮ „Skalvijos“ kino centro, VšĮ Vilniaus miesto operos, VšĮ Jono Meko vizualiųjų menų centro, M. K. Čiurlionio namų, VšĮ „Užupio meno inkubatorius“ veikla ir profesionaliosios kultūros iniciatyvos. Kino ir muziejų edukacinių programų finansavimo konkursų laimėtojai vykdė daug kūrybinių ir inovatyvių veiklų (VšĮ MO muziejus, VšĮ "Kino pavasaris", VšĮ "Meno avilys"). Vilniaus miesto savivaldybės tarybos 2024 m. rugpjūčio 28 d. sprendimu Nr. 1-607 buvo patvirtinti Vilniaus miesto savivaldybės 2025–2027 metų tarptautinių festivalių trimečio finansavimo konkurso nuostatai ir surengtas konkursas. Buvo išrinkta 18 laimėtojų (festivalių), kuriems skirtas 2025-2027 m. finansavimas: Tarptautinis šiuolaikinio šokio festivalis „Naujasis Baltijos šokis“, festivalis „Open House Vilnius“, tarptautinis džiazo muzikos festivalis „Vilnius Mama Jazz“, tarptautinis šiuolaikinės muzikos festivalis „GAIDA“, „Kristupo festivalis“, tarptautinis džiazo muzikos festivalis „Vilnius Jazz“, Vilniaus tarptautinis teatro festivalis „Sirenos“, Vilniaus trumpųjų filmų festivalis, Vilniaus miesto kino festivalis „Kino pavasaris“, Senosios muzikos festivalis „Banchetto Musicale“, Europos kino festivalis „Scanorama“, Festivalis „Mados infekcija“, festivalis „Baltic Pride“, literatūros festivalis „Vaikų knygų sala“, festivalis „Gilios upės tyliai plaukia“, Vilniaus knygų mugė, tarptautinis urbanistinio šokio festivalis jaunimui „Urban Essentials“, tarptautinis folkloro festivalis „Pokrovo varpai“.</t>
  </si>
  <si>
    <t xml:space="preserve">Konkurso Vilniaus m. kultūros organizacijos statusui gauti, patvirtinto VMS tarybos 2022-05-24 sprendimu Nr. 1-1456, būdu atrinkta 12 įvairių sričių (scenos, kino, vizualiųjų menų ir muzikos) organizacijų, kurioms numatytas trimetis finansavimas - iki 2025 m. pabaigos. Konkursu siekiama prisidėti prie profesionalios kultūros organizacijų veiklos, didesnio edukacinių programų prieinamumo įvairių socialinių grupių gyventojams, aktyvesnio Vilniaus miesto atstovavimo tarptautiniu mastu. Finansuojant Vilniaus miesto profesionaliojo scenos meno įstaigų kūrybinės veiklos programų finansavimo konkurso laimėtojo - VšĮ Oskaro Koršunovo teatro veiklą prisidedama prie platesnio profesionaliojo scenos meno kūrinių, aktualių Vilniaus miestui, repertuaro sukūrimo ir pristatymo Vilniaus miesto gyventojams ir tarptautinei profesionaliojo scenos meno rinkai. KĮ Vilniaus miesto savivaldybės Šv. Kristoforo kamerinis orkestras surengė antrąjį „Vilnius Spring Festival“, kurio metu Vilniaus publikai buvo pristatytos 4 premjerinės programos su įvairias Lietuvos ir užsienio atlikėjais ir ansambliais. "Vilnius Spring Festival" – veržlus, ambicingas festivalis Vilniečiams ir miesto svečiams kviečiantis atrasti išskirtinius meno įvykius dešiniajame Neries krante. 2025 m. pirmą kartą įvyko unikalus renginys - G. Verdi operos "Makbetas" atlikimas išskirtiniu būdu - gyvai transliuojant į Vilniaus Rotušės aikštę. Taip kultūriškai praturtinta ne vien salėje esančių žmonių auditorija, bet ir beveik 3000 žiūrovų, kurie turėjo galimybę transliaciją stebėti nemokamai. Be to transliaciją stebėjo ir Kijevo bei Charkivo slėptuvėse besislepiantys žmonės. Šis projektas ne vien prisidėjo prie nacionalinio pasididžiavimo didinimo ir Lietuvos, kaip kultūrinio centro, įvaizdžio stiprinimo tarptautiniu mastu, bet ir turi išliekamąją vertę: buvo įrašytas EBU Premium sezonui – vienai svarbiausių tarptautinių platformų, skirtų keistis kruopščiai ekspertų atrinktais aukščiausios meninės kokybės muzikiniais renginiais - muzikos įrašais tarp visuomeninių radijo transliuotojų Europoje ir už jos ribų. </t>
  </si>
  <si>
    <t>2024 m. finansuotos 12 profesionalių organizacijų pagal laimėtą Vilniaus miesto kultūros organizacijos statuso suteikimo konkursą - skirta 310 tūkst. Eurt. Vykdant VMS Tarybos 2021 m. lapkričio 18 d. sprendimą Nr. 1-1221 „Dėl Vilniaus miesto profesionaliojo scenos meno įstaigų kūrybinės veiklos programų finansavimo konkurso laimėtojo paskelbimo“ finansuota VšĮ Oskaro Koršunovo teatro veikla. Finansuotos VMS Šv. Kristoforo kamerinio orkestro, VMS choro „Jauna muzika“, VšĮ „Menų spaustuvė“, VšĮ „Skalvijos“ kino centro, Vilniaus miesto operos, VšĮ „Jono Meko vizualiųjų menų centras“, M. K. Čiurlionio namų, VšĮ „Užupio meno inkubatorius“ profesionaliosios kultūros iniciatyvos. Kino ir muziejų edukacinių programų finansavimo konkursų laimėtojai vykdė daug kūrybinių ir inovatyvių veiklų (VšĮ "Kino pavasaris", VšĮ "Meno avilys").</t>
  </si>
  <si>
    <t>Konkurso Vilniaus m. kultūros organizacijos statusui gauti, patvirtinto VMS tarybos 2022-05-24 sprendimu Nr. 1-1456, būdu atrinkta 12 įvairių sričių (scenos, kino, vizualiųjų menų ir muzikos) organizacijų, kurioms numatytas trimetis finansavimas. Konkursu siekiama prisidėti prie profesionalios kultūros organizacijų veiklos, didesnio edukacinių programų prieinamumo įvairių socialinių grupių gyventojams, aktyvesnio Vilniaus miesto atstovavimo tarptautiniu mastu. Finansuojant Vilniaus miesto profesionaliojo scenos meno įstaigų kūrybinės veiklos programų finansavimo konkurso laimėtojo - VšĮ Oskaro Koršunovo teatro veiklą prisidedama prie platesnio profesionaliojo scenos meno kūrinių, aktualių Vilniaus miestui, repertuaro sukūrimo ir pristatymo Vilniaus miesto gyventojams ir tarptautinei profesionaliojo scenos meno rinkai. 2024 m. „Skalvijos“ kino centras įvertintas tarp daugiau nei 1200 Europos kino teatrų, kino teatrus vienijančio tinklo Europa Cinemas apdovanojimu už edukacinę veiklą.</t>
  </si>
  <si>
    <t>4.1.1.4.</t>
  </si>
  <si>
    <t>Įveiklinti Nacionalinę koncertų salę ant Tauro kalno</t>
  </si>
  <si>
    <t>2021-2029</t>
  </si>
  <si>
    <t>Administracija</t>
  </si>
  <si>
    <t>2024 m. spalio mėn. Vilniaus miesto savivaldybės administracija pasirašė statybos rangos sutartį su UAB „Gilesta“ bei projekto "Nacionalinė koncertų salė" finansavimo sutartį su Centrine projektų valdymo agentūra. 2025 m. buvo vykdomi šio projekto rangos darbai: užbaigti pamatų įrengimo darbai, atlikta apie 50 proc. konstruktyvo įrengimo darbų, įrengta apie 70 proc. visų lauko inžinerinių tinklų.</t>
  </si>
  <si>
    <t>2024 m. spalio mėn. Vilniaus miesto savivaldybės administracija pasirašė statybos rangos sutartį su UAB „Gilesta“ bei projekto "Nacionalinė koncertų salė" finansavimo sutartį su Centrine projektų valdymo agentūra. 2024 m. lapkričio 18 d. pradėtos Nacionalinės koncertų salės statybos – statybvietėje Vilniuje įvyko iškilminga simbolinės kapsulės įkasimo ceremonija.</t>
  </si>
  <si>
    <t xml:space="preserve">2024 m. spalio mėn. tarp Vilniaus miesto savivaldybės administracijos ir UAB „Gilesta“ pasirašyta rangos sutartis, numatanti, kad rangovas per 48 mėn. ant sostinės Tauro kalno pastatys Nacionalinę koncertų salę, kurios plotas – 23,8 tūkst. kv. m. Rangovas statinį statys pagal tarptautinį architektūros konkursą laimėjusios projektuotojų grupės – ispanų bendrovės „Arquivio architects“ ir lietuvių bendrovės „Cloud architektai“ – projektą. Nacionalinės koncertų salės projektas sulaukė tarptautinės bendruomenės pripažinimo. Prestižiniuose nekilnojamojo turto rinkos apdovanojimuose MIPIM koncertų salė pateko tarp 4 finalininkų „Geriausio naujai vystomo projekto“ kategorijoje. </t>
  </si>
  <si>
    <t>4.1.2.</t>
  </si>
  <si>
    <t>UŽDAVINYS. Aukštos vertės tradicinių ir šiuolaikinių kultūros renginių įvairovė Vilniaus mieste</t>
  </si>
  <si>
    <t>4.1.2.1.</t>
  </si>
  <si>
    <t>Tęsti valstybinių švenčių minėjimo ir šventimo tradicijas</t>
  </si>
  <si>
    <t>Siekiama pasiūlyti vilniečiams aukštos kokybės tradicinius valstybinių švenčių minėjimo ir kitus miesto kultūrinei tapatybei aktualius renginius.</t>
  </si>
  <si>
    <t>Vilniaus kultūros centras, VšĮ „Vilniaus rotušė“</t>
  </si>
  <si>
    <t>Finansuoti ir organizuoti valstybės švenčių, Vilniui skirtų minėtinų datų renginiai.</t>
  </si>
  <si>
    <t xml:space="preserve">Vyko renginių ciklas, skirtas M. K. Čiurlionio 150-osioms metinėms: jubiliejinių metų atidarymo koncertas „Čiurlionio pasaulis“, šiuolaikinio šokio spektaklis Rotušės aikštėje pagal M. K. Čiurlionio simfoninę poemą „Jūra“, M. K. Čiurlionio tarptautinių konkursų laureatų koncertas – viso 10 renginių. Kartu su valstybinėmis institucijomis ir atskirai buvo organizuojami valstybės švenčių minėjimo renginiai - Lietuvos vėliavos diena, Laisvės gynėjų diena, Lietuvos valstybės atkūrimo diena, Lietuvos nepriklausomybės atkūrimo diena, Mindaugo karūnavimo diena, Vilniaus gimtadienio diena, Baltijos kelio renginys ir kt. </t>
  </si>
  <si>
    <t>Kartu su valstybinėmis institucijomis ir atskirai buvo organizuojami valstybės švenčių minėjimo renginiai - Lietuvos vėliavos diena, Laisvės gynėjų diena, Lietuvos valstybės atkūrimo diena, Lietuvos nepriklausomybės atkūrimo diena, Mindaugo karūnavimo diena, Vilniaus gimtadienio diena, Baltijos kelio 35-mečio renginys ir kt. Taipogi buvo organizuojami renginiai palaikant Ukrainos kovą už laisvę, NATO ir ES 20 - mečio renginiai.</t>
  </si>
  <si>
    <t>4.1.2.2.</t>
  </si>
  <si>
    <t>Užtikrinti nuolatinį miesto tapatybei aktualių kultūros renginių ekosistemos funkcionavimą ir atsinaujinimą</t>
  </si>
  <si>
    <t>VšĮ „Vilniaus rotušė“, Vilniaus Etninės kultūros centras, VšĮ „Vilniaus festivaliai“, Vilniaus kultūros centras, VšĮ „Menų spaustuvė“</t>
  </si>
  <si>
    <t>Užtikrintas nuolatinis miesto tapatybei aktualių kultūros renginių ekosistemos funkcionavimas ir atsinaujinimas skiriant lėšas reikšmingesnėms renginiams.</t>
  </si>
  <si>
    <t>Finansuoti renginiai: “Vilniaus dienos” (Tris dienas trukęs festivalis sostinės širdį užpildė nauja energija ir pirmąjį rudens savaitgalį tapo tūkstančių vilniečių ir miesto svečių traukos centru. Beveik 200 renginių ir daugiau nei 1 tūkst. dalyvių siūlė iš naujo atrasti augantį, besikeičiantį ir kultūriškai gyvą Vilnių per muzikos, menų, literatūros bei skonių įvairovę.), “Šviesų festivalis”, Šiuolaikinio meno mugė “ArtVilnius”, “Kultūros naktis”, “Gatvės muzikos diena”, “Muziejų naktis”, “Tautų mugė”, “Open House Vilnius”, ”Poezijos pavasaris”, “Kino pavasaris”, “Scanorama”, "Kalėdos sostinėje", “Skamba, skamba kankliai”, Vilniaus garbės piliečio vardo suteikimo ceremonija, Apdovanojimai šv. Kristoforo statulėlėmis, apdovanojimai “Už nuopelnus Vilniaus savivaldai” ir kt.</t>
  </si>
  <si>
    <t>Finansuoti renginiai: 2024 m. Vilniuje įvyko Jubiliejinė Lietuvos Dainų šventė „Kad giria žaliuotų“, kurioje dalyvavo per 37 tūkst. dalyvių, “Sostinės dienos”, “Šviesų festivalis”, Šiuolaikinio meno mugė “ArtVilnius”, “Kultūros naktis”, “Gatvės muzikos diena”, “Muziejų naktis”, “Tautų mugė”, “Open House Vilnius”, cirko festivalis HELIUM’24, ”Poezijos pavasaris”, “Kino pavasaris”, “Scanorama”, tarptautinis gatvės teatro festivalis SPOT, "Kalėdos sostinėje", “Skamba, skamba kankliai”, Vilniaus garbės piliečio vardo suteikimo ceremonija, Apdovanojimai šv. Kristoforo statulėlėmis, apdovanojimai “Už nuopelnus Vilniaus savivaldai”, Tarptautinis miesto muzikos ir menų festivalis "LOFTAS FEST’24” ir kt.</t>
  </si>
  <si>
    <t>4.1.3.</t>
  </si>
  <si>
    <t>UŽDAVINYS. Daugiau naujų įveiklintų viešųjų erdvių kultūrai visoje Vilniaus miesto teritorijoje</t>
  </si>
  <si>
    <t>4.1.3.1.</t>
  </si>
  <si>
    <t>Išskirti Vilniaus miesto savivaldybės prioritetines viešąsias erdves vidurinėje miesto dalyje</t>
  </si>
  <si>
    <t>Šiuo uždaviniu bus siekiama kurti kultūringą aplinką, kurioje skatinama meniška bei meninė veikla. Siekiama įrengti kultūros renginiams reikalingą infrastruktūrą įvairiuose miesto gyvenamuosiuose rajonuose. Taip pat siekiama plėtoti meno ir kultūros įstaigų veiklą tose miesto vietose, kuriose trūksta erdvių kultūros renginiams ir kultūrinei veiklai.</t>
  </si>
  <si>
    <t>Savivaldybės administracija; Miestovaizdžio sk. (buv. Vyr. miesto architekto struktūrinis padalinys)</t>
  </si>
  <si>
    <t>Buvo sudarytas prioritetinių viešųjų erdvių sąrašas, kurį sudaro 35 viešosios erdvės. Pagal patvirtintus prioritetus yra vykdomas šių erdvių atnaujinimas, siekiant pritaikyti jas visuomenės poreikiams. Visi atnaujinimai numatoma bus įgyvendinti iki 2026 m.</t>
  </si>
  <si>
    <t>4.1.3.2.</t>
  </si>
  <si>
    <t>Išplėsti miesto savivaldybės meno ir kultūros įstaigų veiklos aprėptį pasiekiant ir kultūrinę atskirtį patiriančias miesto vietas</t>
  </si>
  <si>
    <t>Kultūros skyriui pavaldžios kultūros įstaigos</t>
  </si>
  <si>
    <t xml:space="preserve">Atnaujinti Kultūros rėmimo programų projektų konkurso nuostatai (2025 m. rugsėjo 22 d. įsakymas Nr. 30-2441/25), tokiu būdu skatinant kultūrines veiklas esamose, naujai atgimstančiose miesto vietose. Grigiškių, Kirtimų, Naujosios Vilnios kultūros centrai aktyviai vykdė savo veiklas, teikdami kultūrines paslaugas toliau nuo miesto centro nutolusiosiose apylinkėse. 2025 m. VšĮ Lietuvos energetikos muziejus organizavo ekskursijas bei unikalias renginius Liepkalnio vandenvietės teritorijoje. 2025 m. iniciatyva „Senjorų kino savaitė“ buvo organizuoja nutolusiuose rajonuose - Grigiškėse, Verkiuose, Naujojoje Vilnioje, Kirtimuose </t>
  </si>
  <si>
    <t>Grigiškių kultūros centras suorganizavo per metus beveik 200 renginius šeimoms, vaikams, jaunimui, senjorams ir visiems Grigiškių gyventojams. Naujosios Vilnios kultūros centras per 2025 m. suorganizavo 200 renginių. Kirtimų kultūros centras organizavo 300 renginių per metus.</t>
  </si>
  <si>
    <t xml:space="preserve">Atnaujinti Kultūros rėmimo programų projektų konkurso nuostatai (2024 m. lapkričio 18 d. įsakymas Nr. 30-2898/24), tokiu būdu skatinant kultūrines veiklas kultūrinę atskirtį patiriančiose miesto vietose. Grigiškių, Kirtimų, Naujosios Vilnios kultūros centrai aktyviai vykdė savo veiklas, teikdami kultūrines paslaugas toliau nuo miesto centro nutolusiosiose apylinkėse. 2024 m. VšĮ Lietuvos energetikos muziejus organizavo ekskursijas bei unikalias renginius vandenvietės teritorijoje. </t>
  </si>
  <si>
    <t>Grigiškių kultūros centras suorganizavo per metus beveik 210 renginius šeimoms, vaikams, jaunimui, senjorams ir visiems Grigiškių gyventojams. Naujosios Vilnios kultūrsos centras per 2024 metus suorganizavo 206 renginius. Kirtimų kultūros centras organizavo 213 renginius per metus.</t>
  </si>
  <si>
    <t>4.1.3.3.</t>
  </si>
  <si>
    <t>Skatinti meno ir kultūros renginius netradicinėse erdvėse</t>
  </si>
  <si>
    <t>Miestovaizdžio sk. (buv. Vyr. miesto architekto struktūrinis padalinys)</t>
  </si>
  <si>
    <t>Atnaujinti Kultūros rėmimo programų projektų konkurso nuostatai (2025 m. rugsėjo 22 d. įsakymas Nr. 30-2441/25), tokiu būdu skatinant kultūrines veiklas esamose, naujai atgimstančiose miesto vietose. Grigiškių, Kirtimų, Naujosios Vilnios kultūros centrai aktyviai vykdė savo veiklas, teikdami kultūrines paslaugas toliau nuo miesto centro nutolusiosiose apylinkėse. 2025 m. VšĮ Lietuvos energetikos muziejus organizavo ekskursijas bei unikalias renginius vandenvietės teritorijoje. KĮ Vilniaus miesto savivaldybės Šv. Kristoforo kamerinis orkestras surengė antrąjį „Vilnius Spring Festival“, kurio metu Vilniaus publikai buvo pristatytos 4 premjerinės programos su įvairias Lietuvos ir užsienio atlikėjais ir ansambliais. "Vilnius Spring Festival" – veržlus, ambicingas festivalis Vilniečiams ir miesto svečiams kviečiantis atrasti išskirtinius meno įvykius dešiniajame Neries krante.</t>
  </si>
  <si>
    <t>"Vilniaus kalėdiškiausia diena" kvietė pažadinti savyje šventinę nuotaiką – trumpam sustoti ir prisiminti tą vaikystės jausmą, kai Kalėdos atrodė stebuklingos, o kiekviena akimirka buvo kupina laukimo. "Vilnius – Europos Kalėdų sostinė 2025" gruodžio 13-ąją nušvito visu pajėgumu: mieste vyko specialios šventinės patirtys, muzika, netikėtos instaliacijos ir jaukios iniciatyvos, kurios kūrė bendrą atmosferą kiekviename žingsnyje – nuo senamiesčio gatvelių iki pagrindinių aikščių.</t>
  </si>
  <si>
    <t>Atnaujinti Kultūros rėmimo programų projektų konkurso nuostatai (2024 m. lapkričio 18 d. įsakymas Nr. 30-2898/24), tokiu būdu skatinant kultūrines veiklas kultūrinę atskirtį patiriančiose miesto vietose. Grigiškių, Kirtimų, Naujosios Vilnios kultūros centrai aktyviai vykdė savo veiklas, teikdami kultūrines paslaugas toliau nuo miesto centro nutolusiosiose apylinkėse. VšĮ Lietuvos energetikos muziejus Liepkalnio vandens saugykloje vasaros metu, kas antrą savaitgalį bei kiekvieną trečiadienį vandenvietėje organizuojamas renginių ciklas - „Liepkalnio vandens kurortas“, šaltuoju laikotarpiu organizuotos ekskursijos ir audiovizualiniai pasirodymai.</t>
  </si>
  <si>
    <t>Rugsėjo mėnesį, bendradarbiaujant su Lietuvos Dailės akademija buvo organizuotos kūrybinės dirbtuvės Naujosios Vilnios Gerovės parke. Studentai iš įvairių atliekų kūrė meninius projektus, ir tokiu būdu skatino besilankančius parke vietos gyventojus atsakingai žiūrėti į mus supančią aplinką, domėtis antrinio medžiagų panaudojimo galimybėmis. Grigiškėse naujai sutvarkytoje viešojoje erdvėje Vilniaus miesto savivaldybės choras koncertavo eglutės įžiebimo šventėje.</t>
  </si>
  <si>
    <t>4.1.4.</t>
  </si>
  <si>
    <t>UŽDAVINYS. Miesto vaikai ir paaugliai ugdomi kultūra</t>
  </si>
  <si>
    <t>4.1.4.1.</t>
  </si>
  <si>
    <t>Įtraukti Vilniaus miesto bendrojo bei neformalaus ugdymo įstaigas į miesto vaikų ir paauglių ugdymą kultūra (dotacijos)</t>
  </si>
  <si>
    <t>Bus siekiama parengti kompleksinę ugdymo kultūra programą, skirtą jauniausiajai visuomenės daliai, kurioje pagrindinis dėmesys skiriamas profesionaliojo meno ir kultūros prieinamumo didinimui. Siekiama pasiūlyti naujų paslaugų bendrojo ir neformalaus ugdymo įstaigose, įtraukti profesionalios kultūros pažinimą į ugdymo procesą.</t>
  </si>
  <si>
    <t>Bendrojo ugdymo struktūrinis padalinys, Ikimokyklinio ugdymo struktūrinis padalinys, VšĮ „Vilniaus vaikų ir jaunimo meno galerija“, VŠĮ Kultūros ir švietimo centras „Vilniaus mokytojų namai“</t>
  </si>
  <si>
    <t>4.1.4.2.</t>
  </si>
  <si>
    <t>Sukurti ir įgyvendinti ugdymo kultūra programą</t>
  </si>
  <si>
    <t>2022-2023</t>
  </si>
  <si>
    <t>Bendrojo ugdymo struktūrinis padalinys, Ikimokyklinio ugdymo struktūrinis padalinys, VŠĮ „Vilniaus vaikų ir jaunimo meno galerija“, VŠĮ Kultūros ir švietimo centras „Vilniaus mokytojų namai“</t>
  </si>
  <si>
    <t>4.1.5.</t>
  </si>
  <si>
    <t>UŽDAVINYS. Aktyvus tarpkultūrinis ir kartų dialogas, auganti tolerancija, socializacija, jaunųjų talentų pritraukimas</t>
  </si>
  <si>
    <t>4.1.5.1.</t>
  </si>
  <si>
    <t>Skatinti ir finansuoti jaunimo kultūrines iniciatyvas</t>
  </si>
  <si>
    <t>Šiuo uždaviniu bus siekiama įgyvendinti jaunimo kultūros projektus, sudaryti palankias sąlygas jaunų kultūros srities atstovų darbui ir talentų išlaikymui Vilniaus mieste ar jų sugrįžimui. Be to, siekiama įgyvendinti kokybiškus miesto aplinkos plėtros projektus, įvertinti ir išplėtoti „Kuriu Vilnių“ konkursą.</t>
  </si>
  <si>
    <t>Finansuojamos iniciatyvos ir sudaromos sąlygos vykdyti programas.</t>
  </si>
  <si>
    <t>Vykdytas Vilniaus jaunimo programų konkursas, kuriame dalyvauja organizacijos, siūlančios kultūrines veiklas jaunimui.</t>
  </si>
  <si>
    <t>4.1.5.2.</t>
  </si>
  <si>
    <t>Finansuoti jaunų meno ir kultūros kūrėjų dirbtuvių projektus</t>
  </si>
  <si>
    <t xml:space="preserve">Kultūros skyriui pavaldi įstaiga "Menų spaustuvė" 2025 m. vykdė jaunųjų kūrėjų sukurtų darbų atranką ir sudarė palankias sąlygas jų darbams pristatyti. VšĮ „Skalvijos“ kino centras tęsė „Skalvijos“ kino akademijos veiklą, kurioje suteikiamos galimybės išmokti kino industrijos ir ugdoma nauja kino kūrėjų karta. </t>
  </si>
  <si>
    <t xml:space="preserve">Beveik du dešimtmečius minėsianti Menų spaustuvės programa „Atvira erdvė“ kasmet atrenka jaunuosius šiuolaikinių scenos menų kūrėjus, kurie šioje programoje kuria naujus šiuolaikinio cirko, gatvės menų ir šiuolaikinio teatro vaikams projektus. Per kelis dešimtmečius šioje programoje debiutavo daugybė šiandien žinomų scenos menų kūrėjų, o daugelis „Atviros erdvės“ darbų kasmet susilaukia ne tik žiūrovų dėmesio, yra pristatomi tarptautiniuose festivaliuose, tačiau ir nominuojami „Auksinių scenos kryžių“ apdovanojimuose. </t>
  </si>
  <si>
    <t>Kultūros skyriui pavaldi įstaiga "Menų spaustuvė" 2024 m. vykdė jaunųjų kūrėjų sukurtų darbų atranką ir sudarė palankias sąlygas jų darbams pristatyti.</t>
  </si>
  <si>
    <t>4.1.5.3.</t>
  </si>
  <si>
    <t>Tęsti ir išplėsti meno projektų rėmimo programos „Kuriu Vilnių“ konkursą</t>
  </si>
  <si>
    <t>Miesto aplinkos skyriaus Miesto estetikos poskyris (buvęs Miestovaizdžio sk. prie buv. Vyr. miesto architekto)</t>
  </si>
  <si>
    <t xml:space="preserve">Per 2025 m. buvo baigti 14 projektų, dar 6 meno kūriniai yra kuriami. Kūrinių išdėstymo geografija mieste išsiplėtė. Be Vilniaus Senamiestyje esančių kūrinių jie dabar yra ir Žirmūnuose, Šnipiškėse, Naujamiestyje, Verkiuose, Lazdynuose, Antakalnyje. Detalesnę informaciją galima rasti Savivaldybės tinklalapyje šiais adresais: https://vilnius.lt/naujienos/vilniuje-atidengta-poetui-sigitui-gedai-skirta-skulptura-uzupio-obeliskas
https://madeinvilnius.lt/naujienos/miestas/vilniuje-unikalus-meno-kurinys-ant-viaduko-sienos-kuriama-aukstapelke/
 </t>
  </si>
  <si>
    <t>Per 2024 m. įgyvendinti šie projektai: gatvės menas Grigiškėse; Lietuvos rašytojų sąjungos vykdomas projektas Saugotojas; Antakalnio sienos – Vilniaus miesto atvaizdai ir istorija; VšĮ Sodas 2123 projektas Krosnies paviljonas; meno projektas Valakupių parke.</t>
  </si>
  <si>
    <t>4.1.5.4.</t>
  </si>
  <si>
    <t>Sukurti jaunųjų talentų pritraukimo ir grąžinimo į Lietuvos sostinę programą</t>
  </si>
  <si>
    <t>Kultūros skyrius: 1) Kultūros skyriaus kuruojamos įstaigos – VšĮ „Užupio meno inkubatorius“, VšĮ „Menų spaustuvė“ – organizuodamos patalpų nuomos konkursus įstaigų rezidentams, skyrė dėmesį jauniems kultūros ir meno kūrėjams.</t>
  </si>
  <si>
    <t>Kultūros skyrius: 1) Kultūros skyriaus kuruojamos įstaigos – VšĮ „Užupio meno inkubatorius“, VšĮ „Menų spaustuvė“ – organizuodamos patalpų nuomos konkursus įstaigų rezidentams, skyrė prioritetą jauniems kultūros ir meno kūrėjams. 2) Svarstomas įstojimo į ICORN miestų tinklą klausimas.</t>
  </si>
  <si>
    <t>4.1.6.</t>
  </si>
  <si>
    <t>UŽDAVINYS. Įveiklintos miesto žaliosios viešosios erdvės</t>
  </si>
  <si>
    <t>4.1.6.1.</t>
  </si>
  <si>
    <t>Sukurti miesto viešųjų erdvių, kuriose gali vykti vieši kultūros renginiai, duomenų bazę</t>
  </si>
  <si>
    <t>Bus siekiama efektyviai naudoti miesto žaliąsias viešąsias erdves, pritaikant jas kultūros renginiams, rekreacinei veiklai bei turizmo reikmėms. Taip pat sukurti miesto viešųjų erdvių, kuriose gali vykti vieši kultūros renginiai, duomenų bazę.</t>
  </si>
  <si>
    <t>Miesto aplinkos skyrius</t>
  </si>
  <si>
    <t>Informacija apie viešąsias erdves nuolat atnaujinama, pildoma ir yra aktuali. Nuoroda į polapį: https://vilnius.lt/savivaldybe/miesto-pletra/naujai-irengiami-ir-tvarkomi-zeldynai</t>
  </si>
  <si>
    <t>Polapyje pateikiama informacija apie visų viešųjų erdvių aprašymus (apie įrengtą infrastruktūrą).</t>
  </si>
  <si>
    <t>Per 2024 m. buvo renkama informacija apie įvairių Savivaldybės skyrių skveruose ir kitose viešosiose erdvėse atliktus darbus: įrengti apšvietimas, atnaujinta kita infrastruktūra, kiti atnaujinimo darbai. Informacija šiuo metu yra apdorojama, ir turėtų atsirasti atnaujintame Žaliojo Vilniaus žemėlapyje.</t>
  </si>
  <si>
    <t>4.1.6.2.</t>
  </si>
  <si>
    <t>Pritaikyti sodus, parkus, aikštes, skverus, ir kitas žaliąsias viešąsias erdves profesionaliai kultūrinei, laisvalaikio veiklai</t>
  </si>
  <si>
    <t xml:space="preserve">Infrastruktūros grupė </t>
  </si>
  <si>
    <t>15 viešųjų erdvių pritaikyta arba numatyta artimiausiu metu pritaikyti (projektuojama) renginiams, įrengiant el. instaliaciją bei kitą reikiamą infrastruktūrą renginiams (scena, erdvė pasirodymams ir kt.)</t>
  </si>
  <si>
    <t xml:space="preserve">Iki 2025 m. parengti viešųjų erdvių projektai, kuriuose pritaikytos erdvės kultūrinei veiklai (renginiams). Įrengta / projektuose numatoma įrengti atitinkamą infrastruktūrą (el. dėžutė pasijungti įrangą, erdvė (scena) renginiams):
1. Tauro kalnas (baigta ranga);
2. Šnipiškių aikštė (baigta ranga);
3. Pelesos skveras (baigiama ranga);
4. Šeškinės centras (baigta ranga);
5. Mažosios Lietuvos skveras (baigta ranga);
6. Viešoji erdvė ties Kovo 11-osios g. 36 (baigta ranga);
7. Viešoji erdvė ties Afindevičių g. (gautas SLD, netrukus pereinama į rangos etapą);
8. Vilkpėdės skveras (gautas SLD, netrukus pereinama į rangos etapą);
9. Viešoji erdvė ties Perkūnkiemio g. 22 (vykdomi projektavimo darbai);
10. Viešoji erdvė ties Gerovės g. 1 (vykdomi projektavimo darbai);
11. Ugnijos skveras (vykdomi projektavimo darbai);
12. E. Balsio skveras (vykdomi projektavimo darbai);
13. Viešoji erdvė ties Kauno g. 22 (vykdomi projektavimo darbai);
14. Viešoji ervė ties Vaikų g. 16A, Salininkuose (vykdomi projektavimo darbai);
15. Tymo aikštė (vykdomi projektavimo darbai);
</t>
  </si>
  <si>
    <t>Per 2024 m. įrengtos 8 naujos viešosios erdvės: Pilaitėje gyventojams atidarytas Mažosios Lietuvos skveras, Grigiškėse nauja erdvė prie Šv. Dvasios bažnyčios, Antakalnyje – skveras ties Kuosų g., Pavilnyje – skveras ties Juodasis kl., Naujamiestyje – skveras ties Savanorių per. 22A, įrengta Šnipiškių aikštė ir viešoji erdvė Linkmenų g., o vasarą lankytojams atvertas Liuteronų sodas.
Atnaujintos, suremontuotos dar 11 viešųjų erdvių: Žemaitės skveras, Viršuliškių viešoji erdvė (Viršuliškių g. 34) bei sporto treniruoklių zona Viršuliškių g. 37, Naujojoje Vilnioje – Tremtinių skveras ir jo prieigos, Naujininkuose – Telšių skveras (Telšių g. 2) bei eglutės įžiebimo vieta (Dariaus ir Girėno g. 11), Žvėryne – Tbilisio skveras, Karoliniškėse Joensū skvere pasodinta naujų gėlynų, apšviesta skulptūra „Karelijos gegutė“, atnaujintas S. Gucevičiaus skveras, Lazdynuose humanizuota ir gyventojų poilsiui labiau pritaikyta erdvė tarp Erfurto ir Architektų g., taip pat suremontuotas pėsčiųjų pasažas ties Rapolo bažnyčia Šnipiškėse. Metų pabaigoje gyventojams atvertas įrengtas Tauro kalno parkas. 
2025 m. planuojama pradėti viešųjų erdvių įrengimo bei remonto darbus dar bent 11 – oje viešųjų erdvių. " Visose erdvėse siekiama sudaryti galimybei kultūrinei, laisvalaikio veiklai.</t>
  </si>
  <si>
    <t>4.1.6.3.</t>
  </si>
  <si>
    <t>Užtikrinti Vilniaus krantinių ir gatvių panaudojimą kultūros, turizmo ir rekreacijos veikloms</t>
  </si>
  <si>
    <t>Infrastruktūros grupė, Vyriausiojo architekto biuras</t>
  </si>
  <si>
    <t>2025 m. buvo parengtas Neries įveiklinimo projektų katalogas, kurio pagrindu rengiami įveiklinimo ir pritaikymo projektai.</t>
  </si>
  <si>
    <t>Rengtos kūrybinės dirbtuvės su suinteresuotomis grupėmis, paleistas tinklapis nerisatgimsta. lt Taip pat 2025 m. pradėta ir 2026 m. balandžio mėnesį turi būti baigta Neries ir Vilnelės upių pakrančių priežiūros strategija, kurios tikslas yra parengti duomenimis grįstą Neries ir Vilnelės pakrančių priežiūros ir tvarkymo strategiją, kuri padės subalansuoti ekologinę apsaugą ir rekreaciją. Strategija nustatys aiškias atkarpų tipologijas, jų prioritetus, priežiūros režimus ir priemones, kad savivaldybė galėtų efektyviau ir nuosekliau tvarkyti upių pakrančių teritorijas.</t>
  </si>
  <si>
    <t>Šiuo metu yra vykdomas socialinis tyrimas dėl Neries upės krantinių, kaip viešosios erdvės, taip pat rengiama bendra galima Neries upės urbanistinė vizija.</t>
  </si>
  <si>
    <t>4.2.</t>
  </si>
  <si>
    <t>TIKSLAS. VILNIUS – PLAČIAU ŽINOMAS IR VERTINAMAS MENO IR KULTŪROS VARTOTOJŲ BEI KŪRĖJŲ IŠ UŽSIENIO, VERTINAMAS TARPTAUTINIŲ KULTŪROS PROJEKTŲ IR RENGINIŲ PARTNERIS</t>
  </si>
  <si>
    <t>4.2.1.</t>
  </si>
  <si>
    <t xml:space="preserve">UŽDAVINYS. Augantis profesionalių tarptautinių renginių skaičius ir stiprėjantis pagrindinių Vilniuje vykstančių renginių tarptautiškumas
</t>
  </si>
  <si>
    <t>4.2.1.2.</t>
  </si>
  <si>
    <t>Įvertinti ir paskatinti su Vilniumi susijusius pasaulinį pripažinimą pelniusius menininkus ir kultūros lauko atstovus</t>
  </si>
  <si>
    <t>Šiuo uždaviniu bus siekiama pristatyti Vilnių kaip pasaulinio lygio kultūros miestą, padidinti Vilniaus miesto, kaip meno organizacijų tinklų bendradarbiavimo vietos, matomumą.</t>
  </si>
  <si>
    <t>Su Vilniumi susiję pasaulinį pripažinimą pelnę menininkai ir kultūros lauko atstovai skatinami Vilniaus miesto savivaldybės premijomis teisės aktų nustatyta tvarka. 2025 m. Vilniaus miesto savivaldybė įsteigė du rezidencijų prizus „Artissima“ meno mugėje Turine, Italijoje. Rezidencijose gyvens ir kurs užsienio menininkai.</t>
  </si>
  <si>
    <t>2025 m. skirta Vilniaus miesto savivaldybės mero premija poetui, prozininkui, vertėjui Kerry Shawn Keys; Vilniaus miesto savivaldybės mero premija skirta ir Agnei Kubilienei (kūrybinis vardas Agnė Kišonaitė) už Vilniaus miesto garsinimą Lietuvoje ir užsienyje.</t>
  </si>
  <si>
    <t>Su Vilniumi susiję pasaulinį pripažinimą pelnę menininkai ir kultūros lauko atstovai skatinami Vilniaus miesto savivaldybės premijomis teisės aktų nustatyta tvarka.</t>
  </si>
  <si>
    <t>2024 m. skirta Vilniaus miesto savivaldybės mero premija akademikei dr. Rūtai Janonienei už nuopelnus mokslui ir mokslo sklaidai humanitarinių, ir socialinių mokslų srityse bei Vilniaus miesto savivaldybės mero premija akademikui prof. dr. Česlovui Venclovui už nuopelnus mokslui ir mokslo sklaidai gamtos, technologijos, medicinos ir sveikatos mokslų srityse.</t>
  </si>
  <si>
    <t>4.2.2.</t>
  </si>
  <si>
    <t>UŽDAVINYS. Aktyvus tarptautinių meno ir kultūros kūrėjų rezidencijų tinklo vystymas ir veikla Vilniaus mieste</t>
  </si>
  <si>
    <t>4.2.2.1.</t>
  </si>
  <si>
    <t>Parengti Vilniuje esančių meno ir kultūros kūrėjų rezidencijų finansavimo programą įvairių sričių kūrėjams</t>
  </si>
  <si>
    <t>Šiuo uždaviniu siekiama finansuoti tarptautinių meno ir kultūros kūrėjų rezidencijų tinklo vystymą ir veiklą Vilniuje.</t>
  </si>
  <si>
    <t>Teisės aktų nustatyta tvarka rezidencijas kūrėjų veiklai vykdyti skiria ir jų skyrimą koordinuoja VšĮ Užupio meno inkubatorius ir VšĮ "Menų spaustuvė". Taip pat 2025 m. VšĮ "Trakų Vokės dvaro sodyba" savo renovuojamose patalpose įrengė erdves kūrėjų ir menininkų rezidavimui. VšĮ "Vilnius UNESCO literatūros miestas" kartu su partneriais iniciavo programas ir galimybes literatūros kūrėjų rezidavimui.</t>
  </si>
  <si>
    <t>Į VšĮ "Vilnius UNESCO literatūros miestas" atvyko 4 užsienio rezidentai: dvi literatūros vertėjų rezidencijos kartu su Lietuvos kultūros institutu: Vilniuje rezidavo vertėjas iš Pietų Korėjos Seo Jin Seok. Jis verčia Balio Sruogos romaną „Dievų miškas“ į korėjiečių kalbą. Kita rezidentė – Katarzyna Korzenevska, kuri visą mėnesį dirbo Vilniaus literatų namuose. Tęsta ir rezidencijų programa, kurioje rezidavo du rašytojai: iš Kvebeko (Kanada) ir San Paulo (Brazilija). Dainius Dirgėla vyko į rezidenciją Reikjavike.</t>
  </si>
  <si>
    <t>Teisės aktų nustatyta tvarka rezidencijas kūrėjų veiklai vykdyti skiria ir jų skyrimą koordinuoja VšĮ Užupio meno inkubatorius ir VšĮ "Menų spaustuvė". Taip pat 2024 m. VšĮ "Trakų Vokės dvaro sodyba" savo renovuojamose patalpose įrenginėja erdves kūrėjų ir menininkų rezidavimui. VšĮ "Vilnius UNESCO literatūros miestas" kartu su partneriais iniciavo programas ir galimybes literatūros kūrėjų rezidavimui.</t>
  </si>
  <si>
    <t>2024 m. į Vilnių atvyko 3 rezidentai: katalonė Maria Sevilla iš Barselonos (bendradarbiaujant su Barselona UNESCO literatūros miestu rašytojas Simonas Bernotas dalyvavo rezidencijoje Barselonoje); Tania Pjankova iš Lvivo, pristačiusi savo ką tik išleistą knygą lietuviškai; Ronanas Ryanas iš Dublino UNESCO literatūros miesto.</t>
  </si>
  <si>
    <t>4.2.3.</t>
  </si>
  <si>
    <t>UŽDAVINYS. Sparčiai auganti tinklaveika bei Vilniaus kultūros tarptautinis konkurencingumas</t>
  </si>
  <si>
    <t>4.2.3.1.</t>
  </si>
  <si>
    <t>Sukurti eksporto finansavimo programą kultūros ir meno kūrėjams</t>
  </si>
  <si>
    <t>Šiuo uždaviniu bus siekiama palengvinti kultūros ir meno kūrėjų tarptautinio bendradarbiavimo projektų įgyvendinimą, sukuriant eksporto finansavimo programą. Siekiama padidinti tarptautinių kultūros ir meno projektų skaičių, skatinti bendradarbiavimą su Europos kultūros sostinėmis bei didinti Vilniaus, kaip kultūros miesto, žinomumą.</t>
  </si>
  <si>
    <t>2021-2026</t>
  </si>
  <si>
    <t>Užsienio ryšių ir turizmo struktūrinis padalinys, VšĮ „GO Vilnius“, Komunikacijos struktūrinis padalinys</t>
  </si>
  <si>
    <t xml:space="preserve">Kultūros skyrius: Kultūros rėmimo programų projektų konkurso nuostatuose numatyta atskira programa, skirta Kultūros sklaidai užsienyje - 2025 m. finansuota 16 projektų, kuriems skirta 81 000 eurų. </t>
  </si>
  <si>
    <t>Kultūros skyrius: paremti projektai, kurie kultūros ir meno veiklas pristatė Italijoje, Jungtinėje Karalystėje, Japonijoje, Šveicarijoje, Danijoje, Dubajuje, Prancūzijoje, Latvijoje, Sakartvele</t>
  </si>
  <si>
    <t xml:space="preserve">Kultūros skyrius: Kultūros rėmimo programų projektų konkurso nuostatuose numatyta atskira programa, skirta Kultūros sklaidai užsienyje - 2024 m. finansuoti 22 projektai, kuriems skirta 112 800 eurų. </t>
  </si>
  <si>
    <t>Kultūros skyrius: paremti projektai, kurie kultūros ir meno veiklas pristatė Japonijoje, Prancūzijoje, Vokietijoje, Ispanijoje, Belgijoje, Italijoje, Juodkalnijoje, Suomijoje, Didžiojoje Britanijoje, Dubajuje, Latvijoje ir kitose šalyse.</t>
  </si>
  <si>
    <t>4.2.3.2.</t>
  </si>
  <si>
    <t>Skatinti informacijos apie meno ir kultūros renginius tarptautinę sklaidą</t>
  </si>
  <si>
    <t>Užsienio ryšių ir turizmo struktūrinis padalinys, VšĮ „GO Vilnius“</t>
  </si>
  <si>
    <t>Kultūros skyrius: Kultūros rėmimo programų projektų konkurso nuostatuose numatyta atskira programa, skirta Kultūros sklaidai užsienyje - 2025 m. finansuota 16 projektų, kuriems skirta 81 000 eurų. "GO Vilnius": nuolat palaikoma svetainė https://www.vilnius-events.lt, kuri 2025 m. sulaukė apie 812 000 lankytojų, iš viso paskelbta informacija apie 5 300 renginių. Taip pat informacija apie Vilniaus kultūros ir meno naujienas buvo platinama užsienio žurnalistams.</t>
  </si>
  <si>
    <t>Kultūros skyrius: paremti projektai, kurie kultūros ir meno veiklas pristatė Italijoje, Jungtinėje Karalystėje, Japonijoje, Šveicarijoje, Danijoje, Dubajuje, Prancūzijoje, Latvijoje, Sakartvele. Atnaujintuose nuostatuose leista finansavimą panaudoti viešinimo išlaidoms.</t>
  </si>
  <si>
    <t>Kultūros skyrius: Kultūros rėmimo programų projektų konkurso nuostatuose numatyta atskira programa, skirta Kultūros sklaidai užsienyje - 2024 m. finansuoti 22 projektai, kuriems skirta 112 800 eurų.</t>
  </si>
  <si>
    <t>4.2.3.3.</t>
  </si>
  <si>
    <t>Aktyvinti Vilniaus miesto kultūros organizacijų dalyvavimą tarptautinėse organizacijose, programose ir tarptautiniuose festivaliuose</t>
  </si>
  <si>
    <t>Užsienio ryšių ir turizmo struktūrinis padalinys</t>
  </si>
  <si>
    <t>2025 m. dalyvauta UNESCO kūrybinių miestų tinklo veiklose. VšĮ „Vilnius UNESCO literatūros miestas“ dalyvavo kultūros politikos konferencijoje „MONIDIACULT 2025“ Barselonoje bei UNESCO kūrybinių miestų metinėje konferencijoje Paryžiuje. VšĮ „Vilniaus naktinis biuras“ tęsė „Music Cities Network“ tinklo veiklas. 2025 m. „Skalvijos“ kino centras tęsė narystę: Tarptautinė nekomercinio kino konfederacija CICAE, Europos vaikų filmų asociacija ECFA, tarptautinis kino teatrų tinklas „Europa Cinemas“. VšĮ „Skalvijos“ kino programų vadovė Laura Bartusevičiūtė dalyvavo Berlyno kino festivalyje kaip CICAE tinklo, vienijančio festivalius ir arthouse kino teatrus, žiuri narė. Kartu su kino teatrų ir festivalių programų sudarytojais iš Graikijos ir Belgijos vertino „Panoramos“ programos filmus, kuriems jų teikė CICAE Arthouse Cinema apdovanojimą. Šis apdovanojimas skiriamas autoriniam kinui, kuris išsiskiria menine verte, originalumu ir galimybe pasiekti kino teatrų auditoriją. VšĮ „Skalvijos“ kino centro edukacinių programų vadovė Vėjūnė Dūdėnienė dalyvavo Europos vaikų filmų asociacijos (ECFA) metiniame susitikime ir kituose tarptautiniuose kino industrijos renginiuose. Dalyvaudama festivalyje turėjo galimybę susipažinti su naujausio vaikų ir jaunimo kino tendencijomis, užmegzti profesinius ryšius, stiprinti „Skalvijos“ kino centro tarptautinį bendradarbiavimą kino edukacijos srityje.</t>
  </si>
  <si>
    <t>VšĮ „Vilnius UNESCO literatūros miestas“ paskirtis — literatūros puoselėjimas, reprezentatyvus Vilniaus, kaip literatūros miesto, atstovavimas UNESCO kūrybinių miestų tinkle. Bendradarbiaujant su festivaliu „Open Books“ spalio 24 d. suorganizuota tarptautinė konferencija „Literatūra, miestas, gamta“. Joje dalyvavo ekspertai iš partnerių literatūros miestų: Liublianos, Heidelbergo, Reikjaviko, Noridžo, Notingemo, Barselonos. Dieną prieš konferenciją įvyko profesionalų rytas, kuriame patirtimi dalinosi ekspertai iš Reikjaviko, Liublianos ir Melburno literatūros miestų.</t>
  </si>
  <si>
    <t>Kultūros skyrius, jam pavaldžios įstaigos ir kiti kultūros lauko atstovai aktyviai dalyvavo EUROCITIES, URBACT ir kitų organizacijų veiklose. 2024 m. dalyvauta UNESCO kūrybinių miestų tinklo veiklose. VšĮ „Vilnius UNESCO literatūros miestas“ dalyvavo UNESCO literatūros miestų metinėje konferencijoje Edinburge bei UNESCO kūrybinių miestų metinėje konferencijoje Bragoje. Dalyvauta literatūros miestų diskusijoje, kuri vyko Frankfurto knygų mugėje. VšĮ „Vilniaus naktinis biuras“ tapo „Music Cities Network“ tinklo nariu.</t>
  </si>
  <si>
    <t xml:space="preserve">VšĮ „Vilnius UNESCO literatūros miestas“ paskirtis — literatūros puoselėjimas, reprezentatyvus Vilniaus, kaip literatūros miesto, atstovavimas UNESCO kūrybinių miestų tinkle. Per 2024 metus ši įstaiga suorganizavo beveik 162 renginių, vilniečiai pamėgo įstaitgos buveinę - Vilniaus literatų namus. 2024 m. buvo įgyvendinta Vilniaus miesto savivaldybei pavaldžių muziejų pertvarka ir 2024 m. gegužės mėnesį Vilniaus miesto savivaldybės taryba nutarė nutraukti biudžetinės įstaigos Markučių dvaro muziejaus ir biudžetinės įstaigos Vilniaus memorialinių muziejų direkcijos veiklą. Mykolaičio-Putino memorialinis butas-muziejus, V. Krėvės-Mickevičiaus memorialinis butas-muziejus ir Venclovų namai-muziejus prijungti prie viešosios įstaigos „Vilnius UNESCO literatūros miestas“. Vilniuje įvyko unikalus meno projektas – ant Gedimino kalno šlaito, atsirado garsaus prancūzų menininko Saype kūrinys – didžiulė efemeriška freska. Saype projektas „Beyond Walls“ („Nepaisant sienų“) jau įgyvendintas net 20-yje pasaulio miestų: nuo Ženevos ir Berlyno iki Dubajaus ir Kairo. Vilniuje projektas sulaukė pasaulinio pripažinimo. Oficialų Prancūzijos atgarsių Lietuvoje programos atidarymą pristatė Prancūzijos institutas Vilniuje, Lietuvos nacionalinis muziejus ir Vilniaus miesto savivaldybė. </t>
  </si>
  <si>
    <t>4.2.3.4.</t>
  </si>
  <si>
    <t>Skatinti Vilniaus kultūros organizacijų ir kūrėjų tarptautiškumą</t>
  </si>
  <si>
    <t>VšĮ "Menų spaustuvė" kaip partnerė 2025 m. dalyvavo 3 tarptautiniuose projektuose, skirtuose  šiuolaikiniam cirkui ir scenos menams vaikams. Buvo surengtos 6 tarptautinės rezidencijos, kuriose dalyvavo 15 kūrėjų iš 9 šalių. Organizacija suorganizavo 2 tarptautinius festivalius. Vilniaus rotušėje vyko renginių ciklas, skirtas M. K. Čiurlionio 150-osioms metinėms: jubiliejinių metų atidarymo koncertas „Čiurlionio pasaulis“, šiuolaikinio šokio spektaklis Rotušės aikštėje pagal M. K. Čiurlionio simfoninę poemą „Jūra“, M. K. Čiurlionio tarptautinių konkursų laureatų koncertas – viso 10 renginių. VšĮ „Skalvijos“ komanda viešėjo Stokholmo ir Upsalos kino teatruose. Aplankyta nacionalinė sinemateka „Filmhuset“, kurioje taip pat įsikūręs Švedijos kino institutas, susitikta su kino teatrų „Rio“, „Aspen“, „Skärisbiografen“, „Zita“, „Skandia“, „Bristol“, „Fryshusbiografen“ atstovais.</t>
  </si>
  <si>
    <t>Vilniaus miesto savivaldybės Šv. Kristoforo kamerinis orkestras surengė antrąjį „Vilnius Spring Festival“, kurio metu Vilniaus publikai buvo pristatytos 4 premjerinės programos su įvairias Lietuvos ir užsienio atlikėjais ir ansambliais. Vilnius Spring Festival – veržlus, ambicingas festivalis Vilniečiams ir miesto svečiams kviečiantis atrasti išskirtinius meno įvykius dešiniajame Neries krante. Festivalio programose susipina šiuolaikinė akademinė muzika, kamerinė klasika, perkusija, džiazas ir netikėtos žanrų sintezės.</t>
  </si>
  <si>
    <t>Kultūros rėmimo programų projektų konkurso nuostatuose numatyta atskira programa, skirta Kultūros sklaidai užsienyje - finansuoti 22 projektai, kuriems 2024 m. skirta 112 800 eurų. 2024 m. „Skalvijos“ kino centras įvertintas tarp daugiau nei 1200 Europos kino teatrų, kino teatrus vienijančio tinklo Europa Cinemas apdovanojimu už edukacinę veiklą.</t>
  </si>
  <si>
    <t>4.2.3.5.</t>
  </si>
  <si>
    <t>Aktyviau bendradarbiauti su Europos kultūros sostinėmis</t>
  </si>
  <si>
    <t>VšĮ „GO Vilnius“</t>
  </si>
  <si>
    <t>2025 m. liepos mėn. rotušės aikštėje vyko renginys - šokiai po atviru dangumi "Vilnius retro ritmu", kurių metu pagrindiniai renginio svečiai – žymus lenkų orkestras „Mała Orkiestra Dancingowa“ (Lenkija), garsėjantis XX a. pradžios šokių muzikos interpretacijomis., DJ Tomas Boo (Lietuva) ir DJ Burn Reynolds (Lenkija) kvietė žmones šokti pagal retro muziką. 
2025 m. rugpjūtįvyko Vilniaus ir Krokuvos kultūrinių mainų projektas "Vilnius-Krokuva. Susitikimai"</t>
  </si>
  <si>
    <t>Vyksta glaudus bendradarbiavimas su Krokuva - Europos kultūros sostine 2000. Vyksta bendradarbiavimas su Gdansku - abiejuose miestuose vykstantis kultūros mainų festivalis.</t>
  </si>
  <si>
    <t xml:space="preserve">2024 m. rugpjūtį vyko susigiminiavusiųjų miestų Vilniaus ir Krokuvos projektas „Šv. Kotrynos bažnyčių festivalis“ – Krokuvos grupės "Motion Trio" koncertas Vilniaus Šv. Kotrynos bažnyčioje. </t>
  </si>
  <si>
    <t>4.2.3.6.</t>
  </si>
  <si>
    <t>Užtikrinti efektyvų bendradarbiavimą tarp kultūros ir meno srityje veikiančių organizacijų, ekspertų, kitų suinteresuotų šalių</t>
  </si>
  <si>
    <t>2025 m. išsiųstas bendradarbiavimo kvietimas Diuseldorfo miestui toliau tęsti menininkų rezidencijų mainus tarp Vilniaus ir Diuseldorfo. Organizuojant Savivaldybės konkursines programas bendradarbiauta su išorės ekspertais. VšĮ “Vilniaus naktinis biuras” paskirtis — remti Vilniaus naktinę ekonomiką atliepiant gyventojų, kūrybininkų, verslininkų ir organizacijų poreikius bei dalintis kitose šalyse pasiteisinusiomis gerosiomis praktikomis, padedančiomis miestui darniai gyvuoti ne tik dieną, bet ir naktį. VšĮ „Skalvijos“ kino centro vadovė dalyvavo tarptautinio projekto „IncludMe“ mokymuose, kuriuos surengė partneris iš Slovakijos „Kino Úsmev“. Savaitės trukmės mokymai skirti įvairių visuomenės marginalizuotų grupių, tokių kaip tautinės mažumos, LGBTQ+, senjorai, šeimos, auginančios mažus vaikus, įtraučiai gerinti. Mokymuose kalbėta apie šių grupių poreikius, kiek tai susiję su fizine infrastruktūra ir komunikacijos priemonėmis, apie jų įtrauktį sudarant kino programas ir organizuojant renginius, pritaikant filmus žmonėms su regos, klausos, intelekto negalia.</t>
  </si>
  <si>
    <t>Kultūros rėmimo programų projektų konkurse ir kituose trimečiuose konkursuose pasitelkiami muzikos, kino, scenos menų, muziejinės veiklos išorės ekspertai, kurie vertina pateiktas paraiškas. Kultūros rėmimo programų projektų konkurse kasmet dalyvauja vis daugiau naujų organizacijų, su kuriomis palaikomas bendradarbiavimas ne tik dėl projektų, bet ir kitos Savivaldybės paramos ar kompetencijų pagalbos. Vilnius ir toliau imasi veiksmų užtikrinant, kad naktinis gyvenimas mieste būtų ne tik gyvybingas, bet ir saugus visiems jo dalyviams. Birželio 3 dieną bare „Peronas“ pasirašytas saugesnio naktinio gyvenimo memorandumas – pirmasis tokio pobūdžio susitarimas Lietuvoje, kuriuo miesto savivaldybė, Vilniaus naktinis biuras ir 27 sostinės naktinio gyvenimo vietos įsipareigoja dirbti kartu dėl saugesnės ir įtraukesnės naktinės aplinkos. „IncludMe“ mokymuose kalbėta apie šių grupių poreikius, kiek tai susiję su fizine infrastruktūra ir komunikacijos priemonėmis, apie jų įtrauktį sudarant kino programas ir organizuojant renginius, pritaikant filmus žmonėms su regos, klausos, intelekto negalia.</t>
  </si>
  <si>
    <t>Organizuojant Savivaldybės konkursines programas bendradarbiauta su išorės ekspertais. VšĮ “Vilniaus naktinis biuras” paskirtis — remti Vilniaus naktinę ekonomiką atliepiant gyventojų, kūrybininkų, verslininkų ir organizacijų poreikius bei dalintis kitose šalyse pasiteisinusiomis gerosiomis praktikomis, padedančiomis miestui darniai gyvuoti ne tik dieną, bet ir naktį.</t>
  </si>
  <si>
    <t xml:space="preserve">Kultūros rėmimo programų projektų konkurse ir kituose trimečiuose konkursuose pasitelkiami muzikos, kino, scenos menų, muziejinės veiklos išorės ekspertai, kurie vertina pateiktas paraiškas. Kultūros rėmimo programų projektų konkurse kasmet dalyvauja vis daugiau naujų organizacijų, su kuriomis palaikomas bendradarbiavimas ne tik dėl projektų, bet ir kitos Savivaldybės paramos ar kompetencijų pagalbos. "Vilniaus naktinis biuras": 2024 m. Užmegzti ryšiai ir bendradarbiauta su naktinio pasilinksminimo vietomis, tarptautinėmis organizacijomis, jų atstovais. Parengta informacinė žalos mažinimo medžiaga, skirta pasilinksminimo vietų personalui ir vadovams, pradėta jos sklaida. Užsienio ekspertų vizitų metu organizuoti papildomi susitikimai su tikslinėmis grupėmis. Siekiant stiprinti bendradarbiavimą ir gerinti komunikaciją su naktinio pasilinksminimo vietomis socialiniame tinkle „Facebook“ pradėta burti Vilniaus barų ir naktinių klubų vadovų bendruomenė (sukurta ir administruojama uždara tikslinė grupė informacijos, patirties sklaidai ir tinklaveikai). 2024 m. pabaigoje paskelbti Vilniaus miesto savivaldybės dainyklų statuso suteikimo ir finansavimo skyrimo konkurso nuostatai (VMS tarybos 2024 m. lapkričio 27 d. sprendimas Nr. 1-734). 2024 m. rugsėjį buvo atidaryta pirmoji Vilniuje Vakarų Europoje jau paplitusios koncepcijos kultūros erdvė – dainykla. Metų pabaigoje Vilnius, stiprindamas miesto kultūros infrastruktūrą ir kurdamas saugesnį naktinį gyvenimą, plėtė šį naktinės kultūros erdvių – dainyklų – tinklą. Nepriklausomos gyvų pasirodymų vietos (barai, klubai, koncertų ir pasirodymų vietos, kurių veiklos tikslas ir rezultatas – kultūrinė veikla) buvo kviečiamos dalyvauti Vilniaus miesto savivaldybės dainyklų statuso suteikimo ir finansavimo skyrimo konkurse bei pretenduoti į dainyklų statusą ir finansavimą iki 10 tūkst. Eur. </t>
  </si>
  <si>
    <t>4.2.4.</t>
  </si>
  <si>
    <t>UŽDAVINYS. Vilnius – regiono kultūros sklaidos ir informacijos lyderis, inicijuojantis plataus masto projektus</t>
  </si>
  <si>
    <t>4.2.4.1.</t>
  </si>
  <si>
    <t>Stiprinti strateginius regioninio masto kultūros ir meno renginius</t>
  </si>
  <si>
    <t xml:space="preserve">Siekiant tapti kultūros sklaidos ir informacijos lyderiu, šiuo uždaviniu bus siekiama stiprinti strateginius regioninio masto kultūros ir meno renginius bei didinti Vilniaus miesto kultūros žinomumą užsienyje, parengiant ir įgyvendinant kultūros tarptautinės komunikacijos programą. Siekiama organizuoti daugiau tarptautinių kultūros ir meno projektų, aktyviai siekti UNESCO literatūros miesto statuso bei padėti kultūros įstaigoms ir organizacijoms pretenduoti į tarptautinius apdovanojimus, teikti paraiškas tarptautinėms konferencijoms organizuoti. </t>
  </si>
  <si>
    <t>Rinkodaros ir komunikacijos struktūrinis padalinys</t>
  </si>
  <si>
    <t>Rinkodaros ir komunikacijos struktūrinis padalinys, Kultūros struktūrinis padalinys, VšĮ „GO Vilnius“, Vilniaus miesto muziejus, Senamiesčio atnaujinimo agentūra</t>
  </si>
  <si>
    <t>4.2.4.2.</t>
  </si>
  <si>
    <t>Parengti Vilniaus kultūros tarptautinės komunikacijos programą</t>
  </si>
  <si>
    <t>Nevykdytas / vykdytas iš dalies</t>
  </si>
  <si>
    <t xml:space="preserve">Užsienio rinkose viešinami didžiausi ir patraukliausi Vilniaus kultūros renginiai. Valdžios sprendimu Vilniaus kultūros tarptautinės komunikacijos rengimą nutarta kol kas atidėti. </t>
  </si>
  <si>
    <t>4.2.4.3.</t>
  </si>
  <si>
    <t>Siekti, kad Vilnius gautų UNESCO literatūros miesto statusą</t>
  </si>
  <si>
    <t xml:space="preserve">2021 m. už meilę kultūrai, rašytojams, skaitymui ir skaitytojams UNESCO Vilniui suteikė Literatūros miesto statusą. </t>
  </si>
  <si>
    <t>Įgyvendinant šio statuso įsipareigojimus ir reprezentuojant Vilniaus miesto literatūrą 2022 m. kovą Vilniaus miesto savivaldybė įsteigė naują viešąją įstaigą „Vilnius UNESCO literatūros miestas“. Įstaigos paskirtis — literatūros puoselėjimas, reprezentatyvus Vilniaus, kaip literatūros miesto, atstovavimas UNESCO kūrybinių miestų tinkle. 2022 m. lapkritį atidarytos naujos įstaigos patalpos Šv. Jono gatvėje.</t>
  </si>
  <si>
    <t>4.2.4.4.</t>
  </si>
  <si>
    <t>Plėtoti bendradarbiavimą su Lietuvos kultūros atašė užsienyje</t>
  </si>
  <si>
    <t>Bendradarbiauta su Kultūros atašė Lenkijoje, Kultūros atašė Ukrainoje, Sakartvele. Užmegztas naujas bendradarbiavimas su Kultūros atašė Italijoje.</t>
  </si>
  <si>
    <t>Su Kultūros atašė Lenkijoje bendradarbiauta organizuojant festivalį „Gdanskas Vilniuje 2025“. Su Kultūros atašė Ukrainoje, Sakartvele bendradarbiauta dėl naujo projekto - 2025 m. vukusių Vilniaus kultūros dienų Lvive. Užmegztas bendradarbiavimas su Kultūros atašė Italijoje dėl Lietuvos sezono Italijoje ir galimo kultūrinio bendradarbiavimo tarp Vilniaus bei Turino miestų.</t>
  </si>
  <si>
    <t>Su Kultūros atašė Lenkijoje bendradarbiauta organizuojant festivalį „Gdanskas Vilniuje 2024“. Su Kultūros atašė Ukrainoje, Sakartvele bendradarbiauta dėl naujo projekto - 2025 m. planuojamų Vilniaus kultūros dienų Lvive. Užmegztas bendradarbiavimas su Kultūros atašė Italijoje dėl Lietuvos sezono Italijoje ir galimo kultūrinio bendradarbiavimo tarp Vilniaus bei Turino miestų.</t>
  </si>
  <si>
    <t>4.2.4.5.</t>
  </si>
  <si>
    <t>Siekti, kad Vilniuje vyktų daugiau tarptautinių kultūros ir meno konferencijų</t>
  </si>
  <si>
    <t xml:space="preserve">VšĮ „Vilnius UNESCO literatūros miestas“ paskirtis — literatūros puoselėjimas, reprezentatyvus Vilniaus, kaip literatūros miesto, atstovavimas UNESCO kūrybinių miestų tinkle. Bendradarbiaujant su festivaliu „Open Books“ spalio 24 d. suorganizuota tarptautinė konferencija „Literatūra, miestas, gamta“. Joje dalyvavo ekspertai iš partnerių literatūros miestų: Liublianos, Heidelbergo, Reikjaviko, Noridžo, Notingemo, Barselonos. </t>
  </si>
  <si>
    <t>Dieną prieš konferenciją įvyko profesionalų rytas, kuriame patirtimi dalinosi ekspertai iš Reikjaviko, Liublianos ir Melburno literatūros miestų.</t>
  </si>
  <si>
    <t xml:space="preserve">2024 m. lapkričio 28 d. - gruodžio 1 d. vyko Europe Cinema Network kasmetinė konferencija. 500 dalyvių iš įvairių Europos valstybių. 2024 m. gegužės 8 d. vyko pirmasis Tarptautinis literatūros kongresas Vilniuje. Į renginį atvyko 25 literatūros profesionalai iš įvairių šalių. 2024 m. gegužės mėnesįvyko tarptautinis literatūros kongresas, kuriame dalyvavo 30 literatūros profesionalų iš kitų literatūros miestų – organizatoriai, leidėjai, vertėjai (organizavo VšĮ "Vilnius UNESCO literatūros miestas"). </t>
  </si>
  <si>
    <t>2024 m. lapkričio 28 d. - gruodžio 1 d. vyko Europe Cinema Network kasmetinė konferencija. 500 dalyvių iš įvairių Europos valstybių. 2024 m. gegužės 8 d. Tarptautinį literatūros kongresą organizavo VšĮ „Vilnius UNESCO literatūros miestas“ kartu su Lietuvos kultūros institutu ir Lietuvos rašytojų sąjunga. Kongreso tikslas – pristatyti Vilniaus literatūros lauką: ne tik rašytojus, bet ir įvairių iniciatyvų organizatorius, leidėjus, literatūrinę spaudą, užmegzti glaudžius ryšius, paskatinti lietuvių literatūros sklaidą kitose šalyse, supažindinti, kaip veikia ir kuo gyvena miesto bibliotekos, Vilniaus universitetas.</t>
  </si>
  <si>
    <t>4.2.4.6.</t>
  </si>
  <si>
    <t>Skatinti ir padėti kultūros įstaigoms ir organizacijoms teikti paraiškas tarptautiniams apdovanojimams</t>
  </si>
  <si>
    <t xml:space="preserve">Festivalis „Kalėdos sostinėje“ 2024 metų pabaigoje buvo įvertintas prestižiniame asociacijos „Christmas Cities Network“ konkurse – Vilniui buvo suteiktas garbingas "Europos Kalėdų sostinės 2025" titulas. VšĮ „Skalvijos“ kino centras kartu su partneriu – kino centru „Romuva“ pateikė paraišką Europa Cinemas „Cooperate to Innovate“ konkursui. Sėkmės atveju bus organizuojamas Tarptautinis kino festivalis vaikams ir jaunimui. </t>
  </si>
  <si>
    <t>2025 m. atsinaujinęs Kalėdų miestelis Katedros aikštėje lankytojus pasitiko erdvesnis ir patogesnis. Šventinę nuotaiką sustiprino ir miestelio erdves praturtino tiesiai iš Italijos atkeliavusi ikoniška dviaukštė karuselė, kviesianti iš naujo atrasti vaikystės stebuklus. Geriems darbams vilniečius būrė Šiuolaikinio meno centre vykusi 23-oji Tarptautinė Kalėdų labdaros mugė ir jau 20-ąjį kartą organizuojama akcija „Maltiečių sriuba“. Į Vinco Kudirkos aikštę sugrįžo Kalėdinis dizaino skveras, kuriame rankų darbo dovanas pristatė daugiau nei 60 dizainerių ir kūrėjų iš Lietuvos ir užsienio. Kalėdoms pasipuošusias miesto vietas ir seniūnijose įžiebtų eglučių vietas buvo galima rasti „Neakivaizdinio Vilniaus“ žemėlapiuose. Pernai vilniečius nustebinusi čiuožykla „Vilniaus ledas“ 2025 m. vėl įsikurė Rotušės aikštėje. Kasdien vyko nemokami čiuožimo seansai.</t>
  </si>
  <si>
    <t xml:space="preserve">2024 m. „Skalvijos“ kino centras įvertintas tarp daugiau nei 1200 Europos kino teatrų, kino teatrus vienijančio tinklo Europa Cinemas apdovanojimu už edukacinę veiklą. Europos Parlamento įsteigto Kalėdinių miestų tinklo rengiamuose apdovanojimuose Vilnius tituluotas Europos Kalėdų sostine 2025. </t>
  </si>
  <si>
    <t xml:space="preserve">„Skalvijos“ kino centras įvertintas tarp daugiau nei 1200 Europos kino teatrų, kino teatrus vienijančio tinklo Europa Cinemas apdovanojimu už edukacinę veiklą (angl. Best Young Audiences Activities Award). Projektus, skirtus vaikams ir paaugliams, kino centras įgyvendina nuo 2007 metų. Tai jau antrasis tinklo apdovanojimas, skirtas „Skalvijai“. 2010 metais „Skalvija“ buvo įvertinta už geriausią 2009 metų programą. Kasmet „Europa Cinemas“ apdovanoja kino teatrus trijose kategorijose: už geriausią programą (angl. Programming), už edukacinę veiklą ir už antreprenerystę (angl. Entrepreneurship). </t>
  </si>
  <si>
    <t>4.3.</t>
  </si>
  <si>
    <t>TIKSLAS. EFEKTYVIAU PUOSELĖJAMAS DAUGIAKULTŪRIS VILNIAUS TAPATUMAS, SAUGOJAMAS, AKTUALIZUOJAMAS BEI ĮVEIKLINAMAS MIESTO KULTŪROS PAVELDAS</t>
  </si>
  <si>
    <t>4.3.1.</t>
  </si>
  <si>
    <t>UŽDAVINYS. Puoselėjamas Vilniaus miesto daugiakultūrinis tapatumas</t>
  </si>
  <si>
    <t>4.3.1.1.</t>
  </si>
  <si>
    <t>Išsaugoti ir pristatyti daugiakultūrinį Vilniaus paveldą</t>
  </si>
  <si>
    <t>Šiuo uždaviniu bus siekiama didinti Vilniaus miesto daugiakultūriškumo matomumą, skatinant Tautinių bendrijų kultūros projektus bei didinant jų įsitraukimą į miesto kultūrą. Siekiant sudominti gyventojus miesto istorija bei kultūros paveldu bus vystomi specializuoti kultūros turizmo produktai.</t>
  </si>
  <si>
    <t xml:space="preserve">VšĮ „Žydų kultūros ir informacijos centras“ </t>
  </si>
  <si>
    <t>Daugiakultūrinis Vilniaus paveldas puoselėjamas ir saugomas išlaikant įstaigas, numatant programinį finansavimą, išlaikant tautinių bendrijų kolektyvų, teatrų vadovų etatus, skiriant lėšas per Kultūros rėmimo programų projektų konkurso Tautinių bendrjų programą.</t>
  </si>
  <si>
    <t>Skiriama dotacija VšĮ „Žydų kultūros ir informacijos centras“, kuri vykdo tautinių bendrijų kultūros išsaugojimo ir puoselėjimo funkcijas. Vilniaus, Grigiškių, Naujosios Vilnios kultūros centruose išlaikomi tautinių bendrijų ansamblių ir teatrų vadovų ir kitų specialistų etatai. Tautinės bendrijos yra įtraukiamos į Kultūros skyriaus vykdomus projektus bei renginius. Žydų kultūros ir informacijos centras organizavo ekskursijas, edukacijas, paveldo pristatymo užsiėmimus ir kitas veiklas.</t>
  </si>
  <si>
    <t>Skiriama dotacija VšĮ „Žydų kultūros ir informacijos centras“ ir projektinės lėšos VšĮ „Jokūbo Kolaso kultūros centras“, kurios vykdo tautinių bendrijų kultūros išsaugojimo ir puoselėjimo funkcijas. Vilniaus, Grigiškių, Naujosios Vilnios kultūros centruose išlaikomi tautinių bendrijų ansamblių ir teatrų vadovų ir kitų specialistų etatai. Tautinės bendrijos yra įtraukiamos į Kultūros skyriaus vykdomus projektus bei renginius. Skiriamas finansavimas reikšmingesniams tautinių bendrijų renginiams, pvz. renginių ciklas, skirtas Vilniaus vokiečių bendruomenės "Heimatgruss" 35-mečiui, Romų dienos minėjimui ir kt. Žydų kultūros ir informacijos centras organizavo ekskursijas, edukacijas, paveldo pristatymo užsiėmimus ir kitas veiklas.</t>
  </si>
  <si>
    <t>4.3.1.2.</t>
  </si>
  <si>
    <t>Finansuoti Tautinių bendrijų kultūrinės veiklos iniciatyvas</t>
  </si>
  <si>
    <t>Finansuotos iniciatyvos, puoselėjančios ir skleidžiančios tautinių bendrijų paveldą. Vykdyta Romų integracijos į visuomenę programa.</t>
  </si>
  <si>
    <t>Kultūros rėmimo programų projektų konkurso nuostatuose numatyta atskira Tautinių bendrijų iniciatyvų rėmimo programa. Konkursu būdu paskirstyta 108 900 eurų tautinių bendrijų eurų (22 projektai). Romų integracijos į visuomenę projektams vykdyti skirtas finansavimas.</t>
  </si>
  <si>
    <t xml:space="preserve">Kultūros rėmimo programų projektų konkurso nuostatuose numatyta atskira Tautinių bendrijų iniciatyvų rėmimo programa. Konkursu būdu paskirstyta 90 082 eurų tautinių bendrijų eurų (18 projektai). Romų integracijos į visuomenę projektams vykdyti skirta 15 000 eurų. </t>
  </si>
  <si>
    <t>4.3.1.3.</t>
  </si>
  <si>
    <t>Periodiškai vykdyti Vilniaus Tautinių bendrijų kultūrinių poreikių ir kultūros prieinamumo analizę</t>
  </si>
  <si>
    <t>2024 m. ši priemonė nebuvo numatyta.</t>
  </si>
  <si>
    <t>4.3.1.4.</t>
  </si>
  <si>
    <t>Vystyti specializuotus kultūros turizmo produktus, pasitelkiant Vilniaus daugiakultūrinį paveldą</t>
  </si>
  <si>
    <t>VšĮ „GO Vilnius“, Komunikacijos struktūrinis padalinys</t>
  </si>
  <si>
    <t xml:space="preserve">Komunikacijos skyrius: 2025 metais viešino socialinės reklamos projektus susijusius su romų tapatybe ir tradicijomis. </t>
  </si>
  <si>
    <t>Komunikacijos skyrius: Romų socialinė kampanija "Pažink, kad nereikėtų bijoti" socialinės reklamos pozicijose: lauko ekranuose, JCDecaux kolonų trečiosiose plokštumose.</t>
  </si>
  <si>
    <t xml:space="preserve">Kultūros skyrius: vykdytos ekskursijos ir edukacijos VšĮ „Žydų kultūros ir informacijos centras“. Komunikacijos skyrius: 2024 metais viešino socialinės reklamos projektus susijusius su romų ir ukrainiečių tradicijomis. </t>
  </si>
  <si>
    <t>Komunikacijos skyrius: Romų socialinė kampanija "Pažink, kad nereikėtų bijoti", Ukrainos alikėjų koncertų anonsavimas socialinės reklamos pozicijose: lauko ekranuose, JCDecaux kolonų trečiosiose plokštumose.</t>
  </si>
  <si>
    <t>4.3.2.</t>
  </si>
  <si>
    <t xml:space="preserve">UŽDAVINYS. Miesto istorija ir kultūros paveldas – gerai pažįstami Vilniaus gyventojams ir tarptautinei bendruomenei
</t>
  </si>
  <si>
    <t>4.3.2.1.</t>
  </si>
  <si>
    <t>Deramai paminėti Vilniaus miesto 700 metų jubiliejų</t>
  </si>
  <si>
    <t>Siekiama parengti ir įgyvendinti Vilniaus miesto 700 metų jubiliejaus minėjimo kultūros renginių programą, didinti galimybes, leidžiančias susipažinti su Vilniaus miesto kultūra ir istorija. Taip pat, skatinant Vilniaus miesto istorijos tyrinėjimą, siekiama didinti publikacijų, Vilniaus miesto istorijos tema, skaičių. Bus organizuojami autentiški ir visuomenei patrauklūs tradiciniai miesto renginiai, kuriama Vilniaus medinės architektūros ekspozicija.</t>
  </si>
  <si>
    <t>4.3.2.2.</t>
  </si>
  <si>
    <t>Atnaujinti ir įgyvendinti Atminties kultūros puoselėjimo programą ir su ja susijusias veiklas</t>
  </si>
  <si>
    <t>Istorinės atminties komisija</t>
  </si>
  <si>
    <t>Miestovaizdžio sk. (buv. Vyr. m. architekto struktūrinis padalinys), Kultūros struktūrinis padalinys ir kiti padaliniai, atsakantys už programos įgyvendinimą</t>
  </si>
  <si>
    <t>Įrengta 14 atminimo ženklų: atminimo lentos Rimvydui Žigaičiui, Kiprui Petrauskui, Aloyzui Sakalui, Mykolui Bukšai, Baliui Dvarionui, Jonui Švedui, Markui Antokolskiui, lenta su Vokietijos federalinio kanclerio Frydricho Merco citata, Juozapo Montvilos skvero, Šv. Juozapato skvero, Sofijos Kymantaitės-Čiurlionienės skvero informaciniai stovai, Jurgio Giedraičio tako, K. G. E. Manerheimo gatvės, Antano Terlecko gatvės lentelės.
Parengti 6 projektai įrengti atminimo lentas Bronislovui Genzeliui, Aleksandrai Dževeckai, Borisui Dauguvieciui, Antanui Terleckui, Marijai ir Danieliui Jurkams, Alfonsui Nykai-Niliūnui.
Pradėtos 5 atminimo ženklų: Stepono Kairio skvero, Abiejų Tautų draugystės skvero, Žemaitės skvero, Vytauto Kernagio vardo estrados informacinių stovų ir informacinio stovo prie Baltijos kelio koplytstulpio projektavimo procedūros.
Nuimtos 5 atminimo lentos su tekstais rusų kalba: Liudo Giros, Fiodoro Dostojevskio, Piotro Stolypino, Konstantino Vorobjovo, M. K. Čiurlionio ir priimtas sprendimas nuimti dar 2 lentas apie carinės rusijos kariuomenės veiksmus 1905 m. IAK priimtas sprendimas pakeisti dvi Žemaitės atminimo lentas su rusišku tekstu į tipines atminimo lentas.
Priimti Tarybos sprendimai ir pradėtos projektavimo procedūros dėl 16 atminimo ženklų: Vlado Mirono, dailininko Vytauto Kairiūkščio, Algimanto Andreikos, Marijos Ivanauskaitės-Lastauskienės ir Sofijos Ivanauskaitės-Pšibiliauskienės (Lazdynų Pelėdos), Ričardo Gavelio, Jerzy Hoppeno, Stanislavos ir Jono Ruzgių, Mečio ir Onos Chadaravičių, Antano Jonyno, Adolfo Jucio, Konstantino Galkausko, Petro Vaičiūno, Antano Žukausko (Vienuolio), Marcelino Šikšnio, Zigmo Žemaičio atminimo lentų.</t>
  </si>
  <si>
    <t xml:space="preserve">
</t>
  </si>
  <si>
    <t>Per 2024 m., vykdant Istorinės atminties komisijos pavedimus, buvo inicijuoti ir įgyvendinti šie projektai: 15 tipinių atminimo lentų projektavimas pagal Tarybos Sprendimus (Stepui Juknai, Romualdui Juknevičiui, Broniui Kelbauskui, Juozui Lingiui, Juozui Karosui, Antanui Račiūnui, Rimvydui Žigaičiui, Kiprui Petrauskui, Borisui Dauguviečiui, Mykolui Bukšai, Baliui Dvarionui, Jonui Švedui, ES 20-meciui, Antanui Terleckui); Vytenio g. 6 informacinė lentelė; tęsiamas sukurtos duomenų bazės Vilniaus DNR papildymas/atnaujinimas ir palaikymas</t>
  </si>
  <si>
    <t>4.3.2.3.</t>
  </si>
  <si>
    <t>Tęsti iniciatyvą „Neakivaizdinis Vilnius“</t>
  </si>
  <si>
    <t xml:space="preserve">Tęsta ir plėtota iniciatyva „Neakivaizdinis Vilnius“, apimanti interneto svetainės neakivaizdinisvilnius. lt, mobiliosios programėlės "Neakivaizdinis Vilnius" plėtojimą ir priežiūrą, žurnalo "Neakivaizdinis Vilnius" leidybą, naujo turinio kūrimą, nuolatinę komunikaciją socialinių tinklų FB ir IG profiliuose, teminių maršrutų, skatinančių pažinti mažiau žinomą Vilnių, kūrimą, nemokamų ekskursijų ir kitų renginių vilniečiams ir miesto svečiams organizavimą, kitų veiklų, atitinkančių iniciatyvos tikslus, įgyvendinimą. Per 2025 metus interneto svetainėje apsilankė virš 170 tūkst. unikalių vartotojų. Mobilioji programėlė turėjo virš 10 tūkst. unikalių vartotojų. </t>
  </si>
  <si>
    <t xml:space="preserve"> 2025 m. sukurti 8 nauji pažintiniai teminiai maršrutai: „Angeliški pasakojimai“, „Išnykusios Vilniaus profesijos“, „Devyni amatai“, „Nuo lastelės iki Vilniaus“, „Paskui M. K. Čiurlionio siluetą“, „Vilniaus fotoalbumas“, „Vilniaus H2O", „Vilniaus ratai". Neakivaizdinio Vilniaus platformose iš viso yra daugiau kaip 130 teminių maršrutų savarankiškai tyrinėti Vilnių pėsčiomis, dviračiu ir viešuoju transportu. 2025 metais išleisti ir išplatinti 4 nemokami Neakivaizdinio Vilniaus žurnalo numeriai (bendras tiražas 36 000 vnt.), organizuota 512 nemokamų ekskursijų, patyriminių veiklų, iniciatyvų, renginių, kurių metu dalyvavo virš 76 tūkst. dalyvių.</t>
  </si>
  <si>
    <t xml:space="preserve">Tęsta ir plėtota iniciatyva „Neakivaizdinis Vilnius“, apimanti interneto svetainės neakivaizdinisvilnius. lt, mobiliosios programėlės "Neakivaizdinis Vilnius" plėtojimą ir priežiūrą, žurnalo "Neakivaizdinis Vilnius" leidybą, naujo turinio kūrimą, nuolatinę komunikaciją socialinių tinklų FB ir IG profiliuose, teminių maršrutų, skatinančių pažinti mažiau žinomą Vilnių, kūrimą, nemokamų ekskursijų ir kitų renginių vilniečiams ir miesto svečiams organizavimą, kitų veiklų, atitinkančių iniciatyvos tikslus, įgyvendinimą. Per 2024 metus interneto svetainėje apsilankė virš 150 tūkst. unikalių vartotojų. Mobilioji programėlė turėjo virš 10 tūkst. unikalių vartotojų. </t>
  </si>
  <si>
    <t>Iš viso per 2024-uosius metus sukurti 7 nauji pažintiniai teminiai maršrutai 2024 m. pristatyti septyni nauji maršrutai: „Vilniaus vargonai“, „Istorijos po kojom“, „Vilniaus vertikalės“, maršrutas dviračiu „Žalioji meno galia“, „Istorinės Vilniaus spaustuvės“, maršrutas, pritaikytas turintiems judėjimo negalią „Abipus Gedimino prospekto“ ir audiomaršrutas autobusu „Ekspedicija „Rytų ekspresu” 6G autobusu". išleisti ir išplatinti 4 nemokami Neakivaizdinio Vilniaus žurnalo numeriai (bendras tiražas 36 000 vnt.), organizuotos 174 nemokamos ekskursijos, kurių metu dalyvavo virš 7000 dalyvių.</t>
  </si>
  <si>
    <t>4.3.2.4.</t>
  </si>
  <si>
    <t>Skatinti Vilniaus miesto istorijos tyrinėjimus</t>
  </si>
  <si>
    <t>Komunikacijos struktūrinis padalinys</t>
  </si>
  <si>
    <t>Komunikacijos skyrius: 2025 metais viešino Istorijos tyrėjų stipendijas gavusius vilniečius. Kultūros skyrius: 2025 metais Istorijos tyrėjų stipendijas laimėjo aštuoni tyrimai, juos atliko 11 tyrėjai, bendrai buvo skirtas 45 tūkst. Eur finansavimas.</t>
  </si>
  <si>
    <t>Komunikacijos skyrius: buvo parengtas straipsnis, kuris buvo publikuotas vilnius. lt (https://vilnius.lt/naujienos/dar-nepazinta-vilniaus-istorija-tyrines-11-mokslininku)irplatintasžiniaskaidai.Informacijapasidalino:LRT,https://TV3.lt15min.lt,https://alfa.lt,https://madeinvilnius.lt,https://diena.lt,https://bns.lt,TV3žinios.</t>
  </si>
  <si>
    <t>Kultūros skyrius: 2024 metais Istorijos tyrėjų stipendijas laimėjo aštuoni tyrimai, juos atliko 11 tyrėjai, bendrai buvo skirtas 45 tūkst. Eur finansavimas. Komunikacijos skyrius: 2024 metais viešino Istorijos tyrėjį stipendimas gavusius vilniečius</t>
  </si>
  <si>
    <t>Kultūros skyrius: 2024m. Dr. Darius Staliūnas pradėjo kompleksinį tyrimą urbonimų kaitos tematika; dr. Juozapas Blažiūnas tyrė Vilniaus miesto gyventojų kasdienį gyvenimą Pirmojo pasaulinio karo metais; Jurga Minčinauskienė ir Kristina Kleponytė-Šemeškienė tyrė apie grafikos meno raidą nuo XX a. vidurio iki šių dienų; Inga Leonavičiūtė ir Loreta Skurvydaitė atliko tyrimą „Vilniaus universiteto atkūrimas 1919 m.: tarp Vyčio ir Erelio“; dr. Tomas Čelkis tyrė „Vilnius svetimšalių akimis XV–XVIII a. “; Agnė Poškienė ir Julija Jonušaitė atliko tyrimą „Vilniaus Stepono Batoro universiteto astronomijos observatorijos komplekso kūrimo raida 1919–1939 m.; dr. Aelita Ambrulevičiūtė tęsė 2023 m. tyrimą apie J. Basanavičiaus gatvę ir apie Pohuliankos priemiestį; Alisa Miller atliko tyrimą „(Ne)ginkluota žydų rezistencija Vilniaus gete 1941–1943: lyderių ir grupių įsitikinimai, tikslai ir tarpusavio santykiai“. Komunikacijos skyrius: buvo parengtas straipsnis, kuris buvo publikuotas vilnius. lt (https://vilnius.lt/naujienos/vilniaus-miesto-istorijos-tyrejai-vel-skatinami-stipendijomis)irplatintasžiniaskaidai.Informacijapasidalino:LRT,https://alfa.lt,https://madeinvilnius.lt,https://diena.lt,https://bns.lt.</t>
  </si>
  <si>
    <t>4.3.2.5.</t>
  </si>
  <si>
    <t>Deramai paminėti Vilniaus miesto savivaldybės tarybos skelbiamus metus, skirtus įvykiams ar asmenims paminėti</t>
  </si>
  <si>
    <t>Kultūros skyrius ir jam pavaldžios įstaigos buvo įtraukti į LR Vyriausybės patvirtintas LR Seimo skelbiamų metų minėjimo programas.</t>
  </si>
  <si>
    <t>2024 m. gruodžio 18 d. priimtas Tarybos sprendimas Nr. 1-794, kuriuo Vilniaus miesto garbės piliečio vardas suteiktas pedagogui, kompozitoriui ilgamečiam Viniaus berniukų ir jaunuolių choro "Ažuoliukas" bei "Ažuoliuko" vyrų choro meno vadovui, choro dirigentui prof. Vytautui Miškiniui. Šiai progai skirtas garbės piliečio vardo suteikimo renginys įvyko 2025 m. balandžio 23 d. Prof. V. Miškinis tapo 22-uoju Vilniaus garbės piliečiu.</t>
  </si>
  <si>
    <t>2024 m. gruodžio 18 d. priimtas Tarybos sprendimas Nr. 1-794, kuriuo Vilniaus miesto garbės piliečio vardas suteiktas pedagogui, kompozitoriui ilgamečiam Viniaus berniukų ir jaunuolių choro "Ažuoliukas" bei "Ažuoliuko" vyrų choro meno vadovui, choro dirigentui prof. Vytautui Miškiniui. Šiai progai skirtas garbės piliečio vardo suteikimo renginys numatytas 2025 m. balandžio 23 d.</t>
  </si>
  <si>
    <t>4.3.2.7.</t>
  </si>
  <si>
    <t>Pristatyti visuomenei Vilniaus istoriją, kultūrą, urbanistiką ir kitus miesto gyvenimo aspektus</t>
  </si>
  <si>
    <t>VšĮ „Vilniaus miesto muziejus“, VšĮ „Lietuvos energetikos muziejus“</t>
  </si>
  <si>
    <t>Kultūros skyriui pavaldžios įstaigos, rengdamos parodas, ekskursijas, organizuodamos renginius, pristatė visuomenei Vilniaus istoriją kultūrą ir kitus miesto gyvenimo aspektus.</t>
  </si>
  <si>
    <t>2025 m. Lietuvos energetikos muziejaus erdvėse buvo surengta 11 parodų, iš kurių viena buvo tarptautinė paroda – „Adrenalinas! Mokslas veiksme“. Interaktyvi paroda iš Estijos AHHAA mokslo centro - „Adrenalinas! Mokslas veiksme“ kvietė lankytojus pažinti žmogaus organizmo reakcijas ekstremaliose situacijose ir praktiškai išbandyti mokslo principus, susijusius su fiziologinėmis reakcijomis į stresą ir riziką. Paroda sulaukė itin didelio lankytojų susidomėjimo ir prisidėjo prie lankytojų srauto augimo, viršijant ankstesnių metų planuotus rodiklius. Šią parodą ir kitas muziejaus veiklas 2025 m. iš viso aplankė daugiau nei 191 tūkst. lankytojų.</t>
  </si>
  <si>
    <t xml:space="preserve">Kultūros skyriui pavaldžios įstaigos, rengdamos parodas, ekskursijas, organizuodamos renginius, pristatė visuomenei Vilniaus istoriją kultūrą ir kitus miesto gyvenimo aspektus. </t>
  </si>
  <si>
    <t xml:space="preserve">2024 m. buvo įgyvendinta Vilniaus miesto savivaldybei pavaldžių muziejų pertvarka ir 2024 m. gegužės mėnesį Vilniaus miesto savivaldybės taryba nutarė nutraukti biudžetinės įstaigos Markučių dvaro muziejaus ir biudžetinės įstaigos Vilniaus memorialinių muziejų direkcijos veiklą. Nutraukus veiklą šios įstaigos tapo kitų Vilniaus miesto įstaigų padaliniais. Prie viešosios įstaigos Vilniaus miesto muziejaus prijungtas Markučių dvaro muziejus; Medinės miesto architektūros muziejus; Beatričės Grincevičiūtės memorialinis butas-muziejus. Skaičiuojant darbuotojus, Vilniaus miesto muziejus išaugo 3 kartus, o skaičiuojant rinkinius ir turtą – bene 10 kartų. V. Mykolaičio-Putino memorialinis butas-muziejus, V. Krėvės-Mickevičiaus memorialinis butas-muziejus ir Venclovų namai-muziejus prijungti prie viešosios įstaigos „Vilnius UNESCO literatūros miestas“. </t>
  </si>
  <si>
    <t>4.3.2.8.</t>
  </si>
  <si>
    <t>Pristatyti visuomenei Vilniaus medinės architektūros paveldą</t>
  </si>
  <si>
    <t>VšĮ Vilniaus miesto muziejus</t>
  </si>
  <si>
    <t xml:space="preserve">2025 m. Medinės miesto architektūros muziejus tapo Medinės architektūros centru - Vilniaus miesto muziejaus padaliniu. 2025 metais Vilniaus miesto savivaldybė centrui perdavė du medinukus Šnipiškėse - Giedraičių g. 24 ir Kintų g. 10. Ateityje pirmajame numatoma įkurti bendrą šnipiškiečių ir muziejaus erdvę, o antrajame – medinių pastatų detalių restauravimo dirbtuves, kuriose medžio meistrai teiks konsultacijas medinių namų savininkams. </t>
  </si>
  <si>
    <t xml:space="preserve">Įstaiga pirmiesiems lankytojams duris atvėrė dar 2022 metais. Nuo to laiko čia veikia nuolatinė ekspozicija, kviečianti tyrinėti Vilniaus medinės architektūros praeitį, dabartį ir ateities perspektyvas. Be to, centras teikia konsultacijas medinių namų savininkams ir organizuoja laikinas parodas. Mokiniams ir jauniausiems lankytojams Medinės architektūros centras siūlo specialias edukacines programas, padedančias geriau pažinti medinę architektūrą. </t>
  </si>
  <si>
    <t>Medinės miesto architektūros muziejus kartu su Vilniaus miesto savivaldybe dalyvavo Eurocities projekte „Living Spaces“, pateikė paraiškas, gavo finansavimą bei įgyvendino du projektus, susietus su medinės architektūros paveldu Vilniuje: edukacinį projektą „Prarastas medinis Vilnius: papildyta realybė” bei fotografijų ir dirbtinio intelekto sukurtų vaizdų parodą „Vilniaus medinė architektūra: 2004/2024/2044“, skaitė pranešimus apie Vilniaus medinės architektūros paveldą, jo bendruomenes bei muziejaus atvejį Vilniaus universiteto bei Cesio miesto /Cesio paveldo asociacijos (Latvija) organizuotose konferencijose.</t>
  </si>
  <si>
    <t>Medinės miesto architektūros muziejus kartu su Vilniaus miesto savivaldybe dalyvavo Eurocities projekte „Living Spaces“, kurio metu 16 dalyvių (architektų, urbanistikos specialistų ir tyrėjų) ir trys projekto kuratoriai lankėsi Vilniuje. Tris dienas trukusio vizito metu pristatyta Vilniaus medinės architektūros paveldo situacija, miesto vizijos ir planai saugant šį paveldą bei iššūkiai ir grėsmės su kuriais jis susiduria. Projekto dalyviai lankėsi Vilniaus miesto savivaldybėje, kur išklausė skirtingus pristatymus ir diskutavo su Vilniaus miesto vyriausia architekte bei Vilniaus miesto savivaldybės tvarumo vadovu Anton Nikitin, dalyvavo dirbtuvėse Vilniaus senamiesčio atnaujinimo agentūroje bei Medinės miesto architektūros muziejuje. Muziejus buvo ne tik susitikimo vieta, veiklų koordinatorius bei ir atvejo analizės objektas.
Medinės miesto architektūros muziejus įtrauktas į Eurocities projekto „Living Spaces“ katalogą: (https://culture.ec.europa.eu/cultural-and-creative-sectors/architecture/living-spaces/catalogue/vilnius)
Medinės miesto architektūros muziejus pateikė paraiškas, gavo finansavimą bei įgyvendino du projektus, susietus su medinės architektūros paveldu Vilniuje: edukacinį projektą „Prarastas medinis Vilnius: papildyta realybė”, kuriuo naudojant neišlikusių medinių namų skenus, sudarytas papildytos realybės maršrutas Šnipiškėse; fotografijų ir dirbtinio intelekto sukurtų vaizdų parodą „Vilniaus medinė architektūra: 2004/2024/2044“, kurioje peržvelgta medinio paveldo Vilniuje kaita per 20 metų, praėjusių nuo Vilniaus medinės architektūros paveldo apsaugos strategijos parengimo, bei pateikta dirbtinio intelekto įrankiais sukurta šio paveldo ateities vizija.</t>
  </si>
  <si>
    <t>4.3.3.</t>
  </si>
  <si>
    <t xml:space="preserve">UŽDAVINYS. Patrauklūs kultūros paveldo ir kiti istorinės atminties objektai, tvarkingos su jais susijusios viešosios erdvės
</t>
  </si>
  <si>
    <t>4.3.3.1.</t>
  </si>
  <si>
    <t>Tvarkyti kultūros paveldo ir istorinės atminties objektus bei su jais susijusias viešąsias erdves</t>
  </si>
  <si>
    <t>Bus siekiama pasirūpinti kultūros paveldo objektų, istorinės atminties išsaugojimu bei užtikrinti viešųjų erdvių, kuriose yra kultūros paveldo objektai, tvarką.</t>
  </si>
  <si>
    <t>Kultūros paveldo apsaugos sk.; Miestovaizdžio sk. (buv. Vyr. miesto architekto struktūrinis padalinys)</t>
  </si>
  <si>
    <t>Vykdoma Povilo Višinskio kapo ir Konstantino Kozielos antkapio tyrimo, konservavimo ir restauravimo darbų programa.
Vykdomos koplytstulpio (u. k. 2) S. Dariaus ir S. Girėno g. remonto, konservavimo, restauravimo darbų programa bei koplytstulpio (u. k. 15965) Liepkalnio g. valymo darbų metodikos su sąmata parengimas.</t>
  </si>
  <si>
    <t>Parengta Boriso Dauguviečio – žymaus lietuvių teatro režisieriaus, aktoriaus, pedagogo, dramaturgo. paminklo (unikalus kodas Kultūros vertybių registre 7430) konservavimo, restauravimo darbų metodika, atliktas rangos darbų viešasis pirkimas ir pradėti paminklo konservavimo ir restauravimo darbai. Sutvarkius paminklą, jo apžiūra bus prieinama visuomenei, bus užtikrintas žymaus Lietuvos skulptoriaus Rapolo Jakimavičiaus autorinio darbo išsaugojimas ateities kartoms. Sutvarkytas paminklas bus perduotas Biržų rajono savivaldybei, kurios Dauguviečių viensėdyje 1885 m. kovo 26 d. gimė žymusis teatralas.</t>
  </si>
  <si>
    <t>4.3.4.</t>
  </si>
  <si>
    <t xml:space="preserve">UŽDAVINYS. Įveiklintas, miestiečiams prieinamas ir jų šiandieniniams poreikiams „naujosios Europos Bauhaus koncepcijos” kontekste pritaikytas sostinės paveldas
</t>
  </si>
  <si>
    <t>4.3.4.1.</t>
  </si>
  <si>
    <t>Užtikrinti Vilniaus senamiesčio, UNESCO pasaulio paveldo sąrašo objekto, paveldo būklės stebėseną</t>
  </si>
  <si>
    <t>Šiuo uždaviniu bus siekiama užtikrinti Vilniaus senamiesčio paveldo būklės stebėseną, vystyti edukacinius renginius kultūros paveldo tema, didinti renginių organizavimą kultūros paveldo bei religinės paskirties objektuose, įtraukiant visų grupių miesto gyventojus. Taip pat siekiama užtikrinti kultūros paveldo ir istorinių atminties objektų patrauklumą ir saugumą tamsiu paros metu.</t>
  </si>
  <si>
    <t>Kultūros paveldo apsaugos sk. (buv. Vyr. miesto architekto struktūrinis padalinys)</t>
  </si>
  <si>
    <t>Senamiesčio atnaujinimo agentūra</t>
  </si>
  <si>
    <t>Senamiesčio teritorijos stebėsena paremta dirbtiniu intelektu: 15 hektarų nuskenauota du kartus ir išanalizuoti pokyčiai, paruošta pokyčių ataskaita.
Taip pat surašyti 35 valstybės saugomų kultūros paveldo objektų esamos būklės apžiūros aktai. Atlikta 109 Vilniaus paveldotvarkos programos kultūros paveldo objektų apžiūra.</t>
  </si>
  <si>
    <t>Vykdant kultūros paveldo objektų stebėseną, paruošti 35 valstybės saugomų kultūros paveldo objektų esamos būklės apžiūros aktai perduoti Kultūros paveldo departamento Vilniaus skyriui. Įgyvendinant Vilniaus paveldotvarkos programos kultūros paveldo objektų tvarkybos kompensavimo darbus, apžiūrėti 109 kultūros paveldo objektai.</t>
  </si>
  <si>
    <t>2024 m. liepos-rugpjūčio mėnesiais buvo atliekami antžeminiai 3D skenavimo darbai, 2D aerokartografavimas apibrėžtoje teritorijoje bei kontroliniai matavimai su GNSS. Stebėjimais buvo identifikuotos 14066 vertingosios fasadų ir stogų savybės (balkonai, durys, sandrikai, vartai, frontonai, piliastrai, kolonos, langai, kaminai, stoglangiai, tūriniai stoglangiai). Kultūros paveldo statinių ir jų elementų duomenų bazė papildyta 45 statinių tiksliniais matavimais, 12 elementų tiksliniais matavimais, taip pat 750 statinių anketos buvo papildytos naujais duomenimis (nuotraukomis, ikonografine medžiaga).</t>
  </si>
  <si>
    <t>2024 m. spalio 17-18 d. buvo surengtas tarptautinis Vilniaus forumas „Vilnius ir kiti pasaulio paveldo miestai: gyvi ryšiai“, skirtas Vilniaus istorinio centro įtraukimo į UNESCO pasaulio paveldo sąrašą 30-mečiui; surengtos 6-ios ekskursijos apie Vilniaus istorinio centro vertę.</t>
  </si>
  <si>
    <t>4.3.4.2.</t>
  </si>
  <si>
    <t>Plėsti ir stiprinti Senamiesčio atnaujinimo agentūros vykdomas edukacijos ir paveldo populiarinimo funkcijas</t>
  </si>
  <si>
    <t>Senamiesčio atnaujinimo agentūra surengtė 25 edukacinius užsiėmimus moksleiviams. Taip pat surengta 20 edukacinių užsiėmimų suaugusiems. Iš viso surengtos 45 edukacijos, kuriose dalyavavo virš 900 žmonių.</t>
  </si>
  <si>
    <t>Surengti 25 edukaciniai užsiėmimai įvairių amžiaus grupių moksleiviams per „Kultūros paso“ platformą, kuriose sudalyvavo 447 vaikai. Surengta 20 edukacinių užsiėmimų suaugusiems (paskaitos, kūrybinės dirbtuvės ir kt.), kuriose dalyvavo virš 450 žmonių.</t>
  </si>
  <si>
    <t xml:space="preserve">2023 m. spalio 25 d. Vilniaus miesto savivaldybės tarybos sprendimu Nr. 1-199 „Dėl Vilniaus paveldotvarkos programos tvirtinimo“ buvo patvirtinta Paveldotvarkos programa. Programa kompensavimo būdu pradedant 2025 metais bus įgyvendinama šiomis kryptimis: kultūros paveldo objektų Vilniaus mieste išorės tvarkyba; kultūros paveldo statinių (išskyrus pastatus, pastatytus pagal po antrojo pasaulinio karo parengtus tipinius projektus) Vilniaus miesto kultūros paveldo vietovėse išorės tvarkyba; daugiabučių gyvenamųjų namų fasadų elementų galimai avarinės ar avarinės būklės likvidavimui; istorinės medinės architektūros tvarkybai; autentiškų medinių langų ir durų tvarkybai ir atkūrimo darbams kultūros paveldo vietovėse Vilniaus mieste. 2024 metais, dirbant pagal Vilniaus paveldotvarkos programą, iškilo poreikis  ją koreguoti ir tobulinti, siekiant kuo optimaliau ir efektingiau saugoti ir tvarkyti kultūros paveldo objektus ir statinius kultūros paveldo vietovėse bei jų elementus: balkonus, lodžijas, karnizus, parapetus, langus, duris, kitus fasado elementus ir architektūrines detales. Platesnė informacija https://www.vilniauspaveldas.lt </t>
  </si>
  <si>
    <t xml:space="preserve">2024 m. gegužės mėn. pristatytas 7-ių virtualių pasivaikščiojimų gidas: https://www.vsaa.lt/marsrutai/kuriamepristatomakodėlVilniaussenamiestisvertasvadintisPasauliopaveldu?Kurslypijoišskirtinėuniversaliojivertė,kokietosvertėselementai?Taippatbuvosurengtiedukaciniaiužsiėmimaibįvairiųamžiausgrupiųmoksleiviams.
Maršrutai patobulinti pagal anksčiau VšĮ Viljiaus senamiesčio atnaujinimo agentūros išleistus leidinukus moksleiviams „Pažintiniai maršrutai po Vilniaus senamiestį. Iš viso moksleiviams buvo surengti 39 užsiėmimai, kuriuose dalyvavo 665 moksleiviai. Buvo sudaryta bendradarbiavimo sutartis su Lietuvos nacionaliniu muziejumi, rengiant temines ekskursijas "PaVILjonas: Vilnius prieš 200 metų" rėmuose". Surengtos ekskursijos Trečiojo amžiaus universiteto klausytojams, dalyvavo 82 žmonės. </t>
  </si>
  <si>
    <t>4.3.4.3.</t>
  </si>
  <si>
    <t>Skatinti edukacinius renginius kultūros paveldo tema (kultūros paveldo bei religinės paskirties ir kituose objektuose)</t>
  </si>
  <si>
    <t>2022-2025</t>
  </si>
  <si>
    <t>Kultūros paveldo sk. (buv. Vyr. miesto architekto struktūrinis padalinys); VšĮ Vilniaus senamiesčio atnaujinimo agentūra</t>
  </si>
  <si>
    <t xml:space="preserve">Kultūros skyriui pavaldžios įstaigos rengė edukacijas ir renginius kultūros paveldo tema, renginius religinės paskirties objektuose.
Senamiesčio atnaujinimo agentūra surengtė 35 edukacinius renginius kultūros paveldo tema. Iš viso juose dalyvavo 954 dalyviai. </t>
  </si>
  <si>
    <t>Markučių dvare edukacinių užsiėmimų metu kviečiama susipažinti su XIX a. dvarų gyvenimu ir kultūra, patyrinėti dvaro struktūrą, prisiminti valdoje buvusius pastatus bei jų paskirtį. Daugiau nei 150 metų skaičiuojančiame gyvenamajame name iki šiol išlikęs originalus kambarių suplanavimas ir autentiški baldai, leidžiantys patirti to meto atmosferą. Markučių dvaro edukaciniai užsiėmimai skirti įvairaus amžiaus lankytojams – nuo ikimokyklinio amžiaus vaikų iki suaugusiųjų. Mažieji kviečiami atskleisti senojo dvaro paslaptis, o vyresnieji – leistis į burtų pasaulį ar kartu su dvaro šeimininkais pakeliauti po XIX a. Europą. 
Senamiesčio atnaujinimo agentūra įgyvendino 5 projektus: 1. „Vilniaus senamiestis – žaliosios sostinės DNR“ (8 renginiai, 305 dalyviai); 2. „Sakralūs Vilniaus horizontai“ (10 renginių, 257 dalyviai); 3. „Vilniaus šventovės: žvilgsnis vidun“ (5 renginiai, 153 dalyviai); 4. „Istorinės Vilniaus senamiesčio mūro sienos slepia senuosius miesto amatus“ (7 renginių, 80 dalyvių); 5. „Paveldas pokyčių laikais: miesto paveldo apsauga ir puoselėjimas besikeičiančiame pasaulyje“ (5 renginiai, 159 dalyvių).</t>
  </si>
  <si>
    <t>Kultūros skyriui pavaldžios įstaigos rengė edukacijas ir renginius kultūros paveldo tema, renginius religinės paskirties objektuose. Markučių dvaro muziejus per metus surengė 115 ekskursijų, per kurias pristato Markučių dvarą – unikalų medinės architektūros paminklą - namas, skaičiuojantis 151 metus, nė karto nebuvo perstatytas. VšĮ „Lietuvos energetikos muziejus“ per 2024 m. surengė daugiau nei 1550 ekskursijų, vedė net 38 skirtingų temų edukacines programas - daugiau nei 585 edukacinių užsiėmimų per metus.</t>
  </si>
  <si>
    <t xml:space="preserve">Buvo orgasnizuoti susitikimai su restauratoriais: Pranciškonų banžyčios restauratoriai papasakojo apie bažnyčios paveldo vertybes, Šv. Teresės bažnyčios sienų tapybą ir jos restauravimą, Vainių rūmuose (Senatorių Pasaže) buvo papasakota apie atliktus tyrimus prieš pradedant restauravimo darbus. </t>
  </si>
  <si>
    <t>4.3.4.4.</t>
  </si>
  <si>
    <t>Užtikrinti įtraukią paveldo edukaciją visoms visuomenės grupėms</t>
  </si>
  <si>
    <t xml:space="preserve">2025 m. prie VšĮ „Vilnius UNESCO literatūros miestas“ prisijungė du nauji padaliniai – Profesorių namas ir Pamėnkalnio vila. Pamėnkalnio viloje buvo atidaryta paroda „Pamėnkalnio 34: vilos metraštis“, su jos atidarymu visi kviesti ir į Pamėnkalnio šventę, kurios metu vyko poezijos skaitymai, edukacijos šeimoms, ekskursijos po Pamėnkalnio gatvę, koncertas, diskusijos. Pamėnkalnio viloje vyko ir serija renginių „Aš esu Vilnius“, kuriuose skirtingų kartų ir patirčių vilniečiai dalinosi savo miesto patirtimi ir patyrimais. Profesorių name buvo atidaryta Baliui Sruogai skirta paroda „Kodėl išbraukta? Dievų miško parašymo ir redagavimo istorija“. Pradėjo veikti dvi naujos ekskursijos – apie Balį Sruogą ir apie Profesorių namo architektūrą, kiekvieną antradienį vyko lankytojų jau spėti pamėgti patirtiniai vakarai, kuriuose skaitoma poezija, groja muzika iš Vinco Mykolaičio-Putino sukauptų vinilų. </t>
  </si>
  <si>
    <t>2025 m. Lietuvos energetikos muziejaus erdvėse buvo surengta 11 parodų, iš kurių viena buvo tarptautinė paroda – „Adrenalinas! Mokslas veiksme“. Interaktyvi paroda iš Estijos AHHAA mokslo centro - „Adrenalinas! Mokslas veiksme“ kvietė lankytojus pažinti žmogaus organizmo reakcijas ekstremaliose situacijose ir praktiškai išbandyti mokslo principus, susijusius su fiziologinėmis reakcijomis į stresą ir riziką. Ši paroda sulaukė itin didelio lankytojų susidomėjimo ir prisidėjo prie lankytojų srauto augimo, viršijant ankstesnių metų planuotus rodiklius.</t>
  </si>
  <si>
    <t xml:space="preserve">2024 m. muziejaus erdvėse buvo surengta 10 skirtingų parodų, iš kurių 3 interaktyvios: „Leonardo da Vinči mašinos“, keliaujanti paroda iš Graikijos „Archimedas ir jo laikas“ bei pačių sukurta ir pristatyta paroda „November. Alpha. Tango. Oscar“ skirta paminėti Lietuvos įstojimo į NATO 20-metį. </t>
  </si>
  <si>
    <t>Moksleiviams buvo surengtos pažintinės ekskursijos/renginiai pagal projektą "Vilniaus paveldo meistrai". Iš viso 12 renginių, 207 dalyviai temomis: edukaciniai renginiai amatininkų dirbtuvėse, paskaita apie atkūriamą pagal archeologinius radinius juvelyriką ir pažintinė juvėlyrikos pamokėlė, Vilniaus miesto muzikinių instrumentų tradicijos ir instrumentų gimimo raidos pristatymas, edukacija "Juostų pynimas". Trečiojo amžiaus univeersiteto lankytojams buvo surengti užsiėmimai apie Vilniaus senamiestį, kuriuose dalyvavo 82 dalyviai. Buvo surengti 28 nemokami renginiai visuomeni, kuriuose dalyvavo 519 žmonių. Iį viso per metus visoms amžių grupėms surengta 67 renginiai, kuriuose dalyvavo 1184 žmonės.</t>
  </si>
  <si>
    <t>4.3.4.5.</t>
  </si>
  <si>
    <t>Apšviesti miesto kultūros paveldo bei istorinės atminties objektus</t>
  </si>
  <si>
    <t>Infrastruktūros struktūrinis padalinys</t>
  </si>
  <si>
    <t>UAB „Vilniaus apšvietimas“, Vyriausiojo miesto architekto struktūrinis padalinys</t>
  </si>
  <si>
    <t>Esamų kultūros paveldo objektų apšvietimas pastoviai prižiūrimas ir veikia.</t>
  </si>
  <si>
    <t>4.4.</t>
  </si>
  <si>
    <t>TIKSLAS. KONKURENCINGA MIESTO KULTŪROS SEKTORIAUS PASLAUGŲ KOKYBĖ</t>
  </si>
  <si>
    <t>4.4.1.</t>
  </si>
  <si>
    <t xml:space="preserve">UŽDAVINYS. Optimalus miesto savivaldybės meno ir kultūros įstaigų tinklas bei augantis šioje srityje veikiančių organizacijų atsparumas aplinkos pokyčiams ir grėsmėms
</t>
  </si>
  <si>
    <t>4.4.1.4.</t>
  </si>
  <si>
    <t>Aktyviau diversifikuoti miesto bibliotekų veiklą, jas paverčiant bendruomenės poreikius atitinkančiais daugiafunkciniais kultūros centrais</t>
  </si>
  <si>
    <t xml:space="preserve">Vilniaus miesto savivaldybės bibliotekų veikla yra aukštai diversifikuota ir atitinka daugiafunkcinių kultūros centrų veiklą (vyksta edukaciniai, psichoterapiniai, bibliografiniai, integraciniai užsiėmimai). Vilniaus miesto savivaldybės centrinė biblioteka su 16 savo filialų per 2025 metus organizavo 1700 įvairių renginių, parodų ir kitų veiklų savo skaitytojams ir lankytojams. </t>
  </si>
  <si>
    <t>Vilniaus m. savivaldybės centrinė biblioteka 2025 metais tęsė 2024 m. pradėtą pirmąjį Lietuvoje mobiliosios bibliotekos - bibliobuso - projektą. Mobilioji biblioteka skirta padidinti viešosios bibliotekos paslaugų prieinamumą Vilniaus miesto gyventojams, įsikūrusiems toliau nuo bibliotekos padalinių: Antavilių, Dvarčionių, Pavilnio, Salininkų ir Trakų Vokės gyventojai gali naudotis mobiliosios viešosios bibliotekos paslaugomis kartą per savaitę. Tęsiama knygų pristatymo į namus paslauga. Anksčiau daugiabutyje veikusi Šeškinės biblioteka 2025 m. pabaigoje persikėlė į naujas patalpas, adresu Ukmergės g. 220. Naujoje bibliotekoje įrengta renginių erdvė, vaikų skyrius su žaidimų zona, skaitykla darbui ar mokymuisi ir kitos erdvės skirtingiems lankytojų poreikiams</t>
  </si>
  <si>
    <t xml:space="preserve">Vilniaus miesto savivaldybės bibliotekų veikla yra aukštai diversifikuota ir atitinka daugiafunkcinių kultūros centrų veiklą (vyksta edukaciniai, psichoterapiniai, bibliografiniai, integraciniai užsiėmimai). Vilniaus miesto savivaldybės centrinė biblioteka su 16 savo filialų per 2024 metus organizavo 1660 įvairių renginių, parodų ir kitų veiklų savo skaitytojams ir lankytojams. </t>
  </si>
  <si>
    <t xml:space="preserve">Vilniaus m. savivaldybės centrinė biblioteka 2024 metais įgyvendino pirmąjį Lietuvoje mobiliosios bibliotekos - bibliobuso - projektą. Mobilioji biblioteka skirta padidinti viešosios bibliotekos paslaugų prieinamumą Vilniaus miesto gyventojams, įsikūrusiems toliau nuo bibliotekos padalinių: Antavilių, Dvarčionių, Pavilnio, Salininkų ir Trakų Vokės gyventojai gali naudotis mobiliosios viešosios bibliotekos paslaugomis kartą per savaitę. Tęsiama knygų pristatymo į namus paslauga. Toliau tęsiama dviejų vasaros skaityklų veikla - Bernardinų sode ir Vilniaus Tech Parke. Toliau tęsiamas virtualios biblioterapijos projektas "Atvirumo s@la"; 2024 metais tęsiamas bendradarbiavimas su Rygos miesto centrine biblioteka (Latvija), Krokuvos miesto viešąja biblioteka (Lenkija), Kijivo Lesios Ukrainkos viešąja biblioteka (Ukraina). </t>
  </si>
  <si>
    <t>4.4.1.5.</t>
  </si>
  <si>
    <t>Įvertinti ir pertvarkyti miesto muziejų tinklą ir jų veiklą, modernizuoti ir aktualizuoti jų veiklas</t>
  </si>
  <si>
    <t>VšĮ „Vilniaus miesto muziejus“, VšĮ „Vilnius UNESCO literatūros miestas“</t>
  </si>
  <si>
    <t>2025 m. buvo tęsiama 2024 m. gegužės mėnesį pradėta miesto muziejų tinklo pertvarka. Prie viešosios įstaigos Vilniaus miesto muziejaus prijungti Markučių dvaro muziejus; Medinės miesto architektūros muziejus; Beatričės Grincevičiūtės memorialinis butas-muziejus keitė savo veiklos koncepciją, vykdė tiek turinio, tiek technologinius atnaujinimus. V. Mykolaičio-Putino memorialinis butas-muziejus, V. Krėvės-Mickevičiaus memorialinis butas-muziejus ir Venclovų namai-muziejus, prijungti prie viešosios įstaigos „Vilnius UNESCO literatūros miestas“, 2025 m. taip pat turėjo daug pokyčių - tapo atnaujintais padaliniais - Profesorių namu ir Pamėnkalnio vila.</t>
  </si>
  <si>
    <t xml:space="preserve">Vilniaus miesto muziejaus padalinius 2025 m. pavasarį suvienijo atnaujintas vizualinis identitetas, vieninga bilietų sistema bei suderintas darbo laikas. Prie Vilniaus miesto muziejaus prijungtas Medinės miesto architektūros muziejus išplėtė veiklą ir tapo Medinės architektūros centru, kuris veiks ne tik Užupyje, bet ir Šnipiškėse. Beatričės Grincevičiūtės memorialinis butas-muziejus – Beatričės namai – ir toliau išlaiko savo paskirtį, tačiau čia skiriama daugiau dėmesio regos negalios tematikai. Markučių dvare įkūnyti XIX a. pasakojimai apie Vilnių. Dabartinėse Vilniaus muziejaus patalpose Vokiečių g. ir toliau vyksta muziejinė veikla, tačiau šis padalinys pakeitė pavadinimą ir vadinasi Vokiečių 6. Ilgainiui pagrindinė Vilniaus miesto muziejaus erdvė persikels į pačioje sostinės širdyje, prie Bernardinų sodo, esančius Kirdiejų rūmus. VšĮ "Vilnius UNESCO literatūros miestas" nauja koncepcija parengta ir pristatyta visuomenei taip pat 2025 m. gegužės mėn. Pradėjo veikti atnaujinta internetinė svetainė, sukurtos naujos socialinių tinklų paskyros. „Profesorių namas“: 1350 sekėjų, „Pamėnkalnio vila“: 600 sekėjų. Profesorių name: kas savaitę vyksta patirtiniai vakarai; atidaryta viena paroda; lankytojai gali rinktis iš trijų naujų ekskursijų; organizuojami parodą lydintys renginiai. Pamėnkalnio viloje atidaryta lauko paroda apie vilos istoriją, organizuojamos ekskursijos. Lankytojų skaičius augo nuo 7 200 iki 8 000.
</t>
  </si>
  <si>
    <t xml:space="preserve">Siekiant kokybiškų rezultatų, vykdyta konceptuali Vilniaus miesto savivaldybės muziejų pertvarka: atsisakant perteklinių funkcijų (VMMD); konsoliduojant kai kurias funkcijas (administravimo, rinkodaros, komunikacijos); efektyviai naudojant turimus bei planuojamus išteklius (finansinius, infrastruktūros bei žmogiškuosius). Bendradarbiaujant su ekspertais bei atsižvelgiant į Kultūros ministerijos gautas rekomendacijas parengtas siūlomas Vilniaus muziejų pertvarkos planas, kuris 2024 m. 2024 m. buvo įgyvendinta Vilniaus miesto savivaldybei pavaldžių muziejų pertvarka ir 2024 m. gegužės mėnesį Vilniaus miesto savivaldybės taryba nutarė nutraukti biudžetinės įstaigos Markučių dvaro muziejaus ir biudžetinės įstaigos Vilniaus memorialinių muziejų direkcijos veiklą. Nutraukus veiklą šios įstaigos tapo kitų Vilniaus miesto įstaigų padaliniais. </t>
  </si>
  <si>
    <t xml:space="preserve">2024 m. gegužės mėnesį Vilniaus miesto savivaldybės taryba nutarė nutraukti biudžetinės įstaigos Markučių dvaro muziejaus ir biudžetinės įstaigos Vilniaus memorialinių muziejų direkcijos veiklą. Nutraukus veiklą šios įstaigos tapo kitų Vilniaus miesto įstaigų padaliniais. Prie viešosios įstaigos Vilniaus miesto muziejaus prijungtas Markučių dvaro muziejus; Medinės miesto architektūros muziejus; Beatričės Grincevičiūtės memorialinis butas-muziejus. Skaičiuojant darbuotojus, Vilniaus miesto muziejus išaugo 3 kartus, o skaičiuojant rinkinius ir turtą – bene 10 kartų. V. Mykolaičio-Putino memorialinis butas-muziejus, V. Krėvės-Mickevičiaus memorialinis butas-muziejus ir Venclovų namai-muziejus prijungti prie viešosios įstaigos „Vilnius UNESCO literatūros miestas“. </t>
  </si>
  <si>
    <t>4.4.1.6.</t>
  </si>
  <si>
    <t>Peržiūrėti kultūros paslaugų teikimo kultūros centruose Vilniaus regionuose sistemą</t>
  </si>
  <si>
    <t>Kultūros skyriui pavaldūs kultūros centrai sistemiškai atlieka vartotojų poreikių analizę ir pagal tyrimo rezultatus rengia centro metinį veiklos planą.</t>
  </si>
  <si>
    <t>Pavydžiui, Naujosios Vilnios kultūros centras 2025 m. atliko 2 tyrimus: kultūros įstaigos vartotojų pasitenkinimo teikiamomis paslaugomis tyrimą ir įstaigos interneto svetainės ir socialinių tinklų paskyrų kokybės tyrimą.</t>
  </si>
  <si>
    <t>4.4.2.</t>
  </si>
  <si>
    <t>UŽDAVINYS. Aukštos savivaldybės bei kultūros sektoriaus darbuotojų kompetencijos</t>
  </si>
  <si>
    <t>4.4.2.1.</t>
  </si>
  <si>
    <t>Kelti savivaldybės Kultūros skyriaus darbuotojų bei savivaldybės įstaigų darbuotojų kvalifikaciją</t>
  </si>
  <si>
    <t>Bus siekiama kurti pažangias kultūros įstaigas, kuriose darbuotojams būtų sudarytos galimybės keistis profesine patirtimi ir kelti profesinę kvalifikaciją. Skatinamas aktyvus bendradarbiavimas pasaulio tinklinių organizacijų veikloje ir realizuojamos bendras veiklas su miestais – partneriais.</t>
  </si>
  <si>
    <t>Žmogiškųjų išteklių valdymo struktūrinis padalinys, Užsienio ryšių ir turizmo struktūrinis padalinys</t>
  </si>
  <si>
    <t>2025 m. Kultūros skyriaus darbuotojams organizuoti etiketo ir protokolo mokymai. Kultūros skyriaus kuruojamų įstaigų vadovai dalyvavo Savivaldybės inicijuotuose mokymuose.</t>
  </si>
  <si>
    <t>2024 m. Kultūros skyriaus darbuotojams organizuoti laiko planavimo mokymai. Kultūros skyriaus kuruojamų įstaigų vadovai dalyvavo Savivaldybės inicijuotuose mokymuose.</t>
  </si>
  <si>
    <t>2024 m. Kultūros skyriaus darbuotojams organizuoti laiko planavimo mokymai Birštone, taip pat Kultūros skyriaus darbuotojai metų eigoje tobulino anglų kalbos žinias. Kultūros skyriaus kuruojamų įstaigų vadovai dalyvavo Savivaldybės inicijuotuose savižudybių prevencijos mokymuose "safeTALK".</t>
  </si>
  <si>
    <t>4.4.2.2.</t>
  </si>
  <si>
    <t>Sudaryti sąlygas darbuotojams keistis profesine patirtimi</t>
  </si>
  <si>
    <t>Kultūros skyriaus atstovai dalyvavo UNESCO kūrybinių miestų tinklo veiklose (Slovėnijoje), Kultūros skyriaus atstovų delegacija lankėsi Gdanske, Krokuvoje, Liubline, Rygoje.</t>
  </si>
  <si>
    <t>2024 m. birželį Kultūros skyriaus delegacija vyko į Klaipėdą susipažinti su Klaipėdos kultūros įstaigų veikla, aptarti galimo bendradarbiavimo galimybes. Rugsėjo mėn. Kultūros skyriaus darbuotojai atstovavo Savivaldybę "Eurocities" tinklo kultūros forume Belfaste (Šiaurės Airijoje). Spalio mėn. Kultūros skyriaus atstovų delegacija lankėsi Gdanske.</t>
  </si>
  <si>
    <t>4.4.2.3.</t>
  </si>
  <si>
    <t>Bendradarbiauti su Baltijos šalių sostinių savivaldybių atstovais</t>
  </si>
  <si>
    <t>Dalyvauta Lietuvos kultūros tarybos mokymuose apie kultūros projektų plėtrą, kur savo patirtimi dalinosi Estijos atstovai.</t>
  </si>
  <si>
    <t>Užmegztas pradinis bendradarbiavimo ryšys su Rygos savivaldybės atstovais.</t>
  </si>
  <si>
    <t xml:space="preserve">2024 m. rugsėjo mėn. vykusio "Eurocities" tinklo kultūros forumo metu užmegztas bendradarbiavimas su Rygos (Latvija) savivaldybės atstovais. </t>
  </si>
  <si>
    <t>4.4.2.4.</t>
  </si>
  <si>
    <t>Dalyvauti miesto kultūros plėtrai aktualių Europos ir pasaulio tinklinių organizacijų veikloje</t>
  </si>
  <si>
    <t>2025 m. birželį dalyvauta Paryžiuje vykusioje XVII-oje UNESCO kūrybinių miesto tinklo narių konferencijoje, 2025 m. rudenį dalyvauta kultūros politikos konferencijoje "Monidiacult 2025" Barselonoje, 2025 m. rugsėjį dalyvauta UNESCO literatūros miestų koordinaorių konferencijoje Liublianoje (tinklo narys - VšĮ "Vilnius UNESCO literatūros miestas").</t>
  </si>
  <si>
    <t>VšĮ "Vilnius UNESCO literatūros miestas" bendradarbiavo su festivaliu „Open Books“ ir spalio 24 d. suorganizavo tarptautinę konferenciją „Literatūra, miestas, gamta“. Joje dalyvavo ekspertai iš partnerių UNESCO literatūros miestų: Liublianos, Heidelbergo, Reikjaviko, Noridžo, Notingemo, Barselonos. Dieną prieš konferenciją įvyko profesionalų rytas, kuriame patirtimi dalinosi ekspertai iš Reikjaviko, Liublianos ir Melburno literatūros miestų.</t>
  </si>
  <si>
    <t>Dalyvauta "Eurocities" tinklo veiklose, kultūros forume Belfaste. Dalyvauta UNESCO literatūros miestų metinėje konferencijoje Edinburge bei UNESCO kūrybinių miestų metinėje konferencijoje Bragoje. Dalyvauta literatūros miestų diskusijoje, kuri vyko Frankfurto knygų mugėje (tinklo narys - VšĮ "Vilnius UNESCO literatūros miestas").</t>
  </si>
  <si>
    <t xml:space="preserve">Dalyvauti "Eurocities" tinklo veiklose, 2024 m. rugsėjo 25-28 d. dalyvauta "Eurocities" tinklo kultūros forume Belfaste (Šiaurės Airija). </t>
  </si>
  <si>
    <t>4.4.2.5.</t>
  </si>
  <si>
    <t>Stiprinti bendradarbiavimą su miestais – partneriais</t>
  </si>
  <si>
    <t>Organizuoti Vilniaus ir Gdansko bendradarbiavimo kultūriniai renginiai Vilniuje ir Gdanske (2025 m. gegužės mėn. Vilniuje ir spalio mėn. Gdanske). 
Organizuoti bendri kultūriniai renginiai su Krokuva. (2025 m. III ketv.)</t>
  </si>
  <si>
    <t xml:space="preserve">Gegužės m. Vilniaus miestas kvietė pažvelgti į bendrą istorinę atmintį ir šių laikų kūrybinę bendrystę trijų dienų programoje – vyko vizualiojo meno parodos, literatūros susitikimai, vaikų edukacijos, senosios ir šiuolaikinės muzikos koncertai. Visi renginiai buvo nemokami. Spalio 3–5 d. Gdanskas tapo Vilniaus kultūros ambasada – čia vyko tarptautinis kultūros mainų festivalis „Vilnius Gdanske“ (Wilno w Gdańsku). Tris dienas Lenkijos uostamiesčio erdvėse skambėjo muzika, buvo pristatomos fotografijos parodos, šiuolaikinis menas, cirkas ir šokis, vyko literatūriniai susitikimai – siekiant atrasti įvairialypę Vilniaus kultūrą ir jos šiuolaikinius kūrėjus. Birželio mėn. Vilnius delegavo Chorą "Duodeco" dalyvauti Liubline Liublino unijos minėjimo metinėse. Rugpjūtį Krokuvoje vyko Vilniaus ir Krokuvos projektas "Vilnius-Krokuva. Susitikimai. </t>
  </si>
  <si>
    <t xml:space="preserve">Organizuoti Vilniaus ir Gdansko bendradarbiavimo kultūriniai renginiai Vilniuje ir Gdanske (2024 m. II ir IV ketv.) 
Organizuoti bendri kultūriniai renginiai su Krokuva. (2024 m. II ketv.)
</t>
  </si>
  <si>
    <t>2024 m. gegužės 31 d. -birželio 2 d. vyko festivalis "Gdanskas Vilniuje", kurio metu buvo pristatyta Gdansko miesto muzika, literatūra, teatras, vizualieji menai, vyko edukaciniai užsiėmimai vaikams. Spalio 4-6 d. Gdanske vyko festivalis "Vilnius Gdanske", kurio metu vyko parodos, koncertai, susitikimai su liretatais iš Vilniaus. Birželio 7 d. vyko Vilniaus ir Krokuvos kultūros mainų projektas "Vilnius-Krokuva. Susitikimai", kurio metu Vilniaus šv. Kotrynos bažnyčioje koncertavo Krokuvos grupė "Motion TRIO".</t>
  </si>
  <si>
    <t>4.4.3.</t>
  </si>
  <si>
    <t xml:space="preserve">UŽDAVINYS. Efektyvi ir nuosekli Vilniaus kultūros būklės stebėsena, analizė ir informacijos apie miesto kultūrą bei renginius sklaida
</t>
  </si>
  <si>
    <t>4.4.3.4.</t>
  </si>
  <si>
    <t>Sukurti ir palaikyti gyvybingą bei visuomenei prieinamą Vilniaus kultūros renginių kalendorių</t>
  </si>
  <si>
    <t xml:space="preserve">Į Vilnių atvykę turistai domisi apie renginius mieste, todėl aktuali informacija nuolatos skelbiama internetinėje svetainėje https://www.vilnius-events.lt, kurią administruoja VšĮ "GO Vilnius". Užsienio ryšių ir turizmo skyriaus leidžiamame žurnale "Neakivaizdinis Vilnius" pateikiama informacija apie kultūrinius renginius. </t>
  </si>
  <si>
    <t xml:space="preserve">Į Vilnių atvykę turistai domisi apie renginius mieste, todėl aktuali informacija nuolatos skelbiama internetinėje svetainėje https://www.vilnius-events.lt, kurią administruoja VšĮ "GO Vilnius". Keturis kartus per metus Užsienio ryšių ir turizmo skyriaus leidžiamame žurnale "Neakivaizdinis Vilnius" yra rubrika "Pulsas", kurioje pateikiama informacija apie kultūrinius renginius. </t>
  </si>
  <si>
    <t>4.4.3.5.</t>
  </si>
  <si>
    <t>Gerinti informacijos apie kultūros paslaugas, meno ir kultūros renginius sklaidą</t>
  </si>
  <si>
    <t>Užsienio ryšių ir turizmo struktūrinis padalinys, Komunikacijos struktūrinis padalinys, VšĮ „GO Vilnius“</t>
  </si>
  <si>
    <t>Komunikacijos skyrius: 2025 metais viešino miesto renginius. Kultūros skyrius: 2025 m. visi organizuoti konkursai buvo vykdomi per https://konkursai.vilnius.lt sistemą. Atnaujintas vilnius. lt svetainės Kultūros polapis, skelbiama aktuali informacija apie būsimus renginius, konkursus ir kt.</t>
  </si>
  <si>
    <t>Komunikacijos skyrius: Artėjant renginiams platinti pranešimai žiniasklaidai, publikuoti užsakomieji straipsniai spaudoje ir internete, publikuoti maketai popierinėje žiniasklaidoje, eksponuoti plakatai ir video klipai lauko reklamos stenduose ir ekranuose, renginio sukūrimas ir jo viešinimas socialiniuose tinkluose. Renginiai fotografuoti ir filmuoti, vaizdais dalintasi socialiniuose tinkuose, platinti pranešimai žiniaskaidai.</t>
  </si>
  <si>
    <t>Kultūros skyrius: 2024 m. visi organizuoti konkursai buvo vykdomi per https://konkursai.vilnius.lt sistemą. Atnaujinamas vilnius. lt svetainės Kultūros polapis, skelbiama aktuali informacija apie būsimus renginius, konkursus ir kt. Komunikacijos skyrius: 2024 metais viešino miesto renginius.</t>
  </si>
  <si>
    <t>4.4.3.6.</t>
  </si>
  <si>
    <t>Užtikrinti efektyvų kultūros pristatymą užsienio specializuotose žiniasklaidos priemonėse</t>
  </si>
  <si>
    <t>Užsienio ryšių ir turizmo struktūrinis padalinys, VšĮ „GO Vilnius"</t>
  </si>
  <si>
    <t>VšĮ "GO Vilnius" rūpinasi miesto naujienų sklaida užsienio žiniasklaidoje. Tarp šių naujienų patenka ir kultūros temos.</t>
  </si>
  <si>
    <t>Go Vilnius: Žinios apie kultūrinius renginius viešintos užsienio žiniasklaidoje, kviesti žurnalistai atvykti į įspūdingiausius renginius, Vilniaus menininkai eksportuoti užsienyje.</t>
  </si>
  <si>
    <t>4.4.4.</t>
  </si>
  <si>
    <t>UŽDAVINYS. Gyvybingos miesto kultūrinės ir kūrybinės industrijos</t>
  </si>
  <si>
    <t>4.4.4.1.</t>
  </si>
  <si>
    <t>Periodiškai atnaujinti Vilniaus kultūrinių ir kūrybinių industrijų (KKI) žemėlapį</t>
  </si>
  <si>
    <t>Šiuo uždaviniu bus siekiama skatinti Vilniaus miesto kultūrinių ir kūrybinių industrijų plėtrą.</t>
  </si>
  <si>
    <t>2024 m. nebuvo skirtos biudžeto lėšos veikloms įgyvendinti.</t>
  </si>
  <si>
    <t>4.4.4.2.</t>
  </si>
  <si>
    <t>Parengti prioritetinių sričių sąrašą, KKI sektoriaus plėtros skatinimo priemonių planą</t>
  </si>
  <si>
    <t>2021 m. buvo parengta iš ES projekto,,Kūrybiniai uostai“ lėšų Vilniaus kūrybinių industrijų sektoriaus analizė ir rekomendacijos (prof. R. Strazdas. pro. J. Černevičiūtė, dr. R. Makselis). 2025 m. biudžeto lėšos nebuvo suplanuotos.</t>
  </si>
  <si>
    <t>2021 m. buvo parengta iš ES projekto,,Kūrybiniai uostai“ lėšų Vilniaus kūrybinių industrijų sektoriaus analizė ir rekomendacijos (prof. R. Strazdas. pro. J. Černevičiūtė, dr. R. Makselis). 2024 m. biudžeto lėšos nebuvo suplanuotos.</t>
  </si>
  <si>
    <t>4.4.4.3.</t>
  </si>
  <si>
    <t>Stiprinti kultūrinių ir kūrybinių industrijų bendradarbiavimą su kitais sektoriais ir sritimis</t>
  </si>
  <si>
    <t>Kultūros skyrius: 2025 m. Kultūros rėmimo programų projektų konkurse skirtas 51 500 Eur finansavimas kultūros ir kūrybinių industrijų projektams. Finansuota 10 projektų.</t>
  </si>
  <si>
    <t>Kultūros skyrius: 2024 m. Kultūros rėmimo programų projektų konkurse skirtas 42 000 Eur finansavimas kultūros ir kūrybinių industrijų projektams. Finansuota 8 projektai.</t>
  </si>
  <si>
    <t>4.4.5.</t>
  </si>
  <si>
    <t xml:space="preserve">UŽDAVINYS. Išvystyta ir moderni miesto kultūros įstaigų infrastruktūra
</t>
  </si>
  <si>
    <t>4.4.5.1.</t>
  </si>
  <si>
    <t>Atnaujinti miesto bibliotekų infrastruktūrą</t>
  </si>
  <si>
    <t>Bus siekiama didinti Vilniaus miesto savivaldybės kultūros įstaigų veiklų finansavimą bei sudaryti sąlygas miesto bibliotekoms ir kultūros įstaigoms teikti įvairias šiuolaikiškas kultūros paslaugas.</t>
  </si>
  <si>
    <t>Anksčiau daugiabutyje veikusi Šeškinės biblioteka persikėlė į naujas patalpas, adresu Ukmergės g. 220. Naujoje bibliotekoje įrengta renginių erdvė, vaikų skyrius su žaidimų zona, skaitykla darbui ar mokymuisi ir kitos erdvės skirtingiems lankytojų poreikiams.</t>
  </si>
  <si>
    <t>Šeškinės bibliotekos atidarymas žymi ir atsinaujinusį Vilniaus centrinės bibliotekos įvaizdį. Naujuoju šūkiu „Vieta, kur auga mintys“ siekiama pabrėžti bibliotekos atvirumą, dinamiškumą ir nuolatinį augimą kartu su miestu, taip pat sukurti žaismingą ir modernų įvaizdį. Kartu atnaujinta ir centrinės bibliotekos interneto svetainė. Ji išsiskiria moderniu dizainu ir aiškia struktūra, leidžiančia lankytojams patogiau naudotis visų 16 tinklui priklausančių bibliotekų paslaugomis.</t>
  </si>
  <si>
    <t xml:space="preserve">Vilniaus miesto savivaldybės bibliotekų veikla yra aukštai diversifikuota ir atitinka daugiafunkcinių kultūros centrų veiklą (vyksta edukaciniai, psichoterapiniai, bibliografiniai, integraciniai užsiėmimai). 2023 m. pabaigoje buvo baigtas įrengti bibliobusas, kuris po nutolusius Vilniaus miesto rajonus keliavo 2024 m. </t>
  </si>
  <si>
    <t>4.4.5.2.</t>
  </si>
  <si>
    <t>Atnaujinti miesto kultūros įstaigų infrastruktūrą</t>
  </si>
  <si>
    <t>Skirtas finansavimas pavaldžių įstaigų infrastruktūrai atnaujinti.</t>
  </si>
  <si>
    <t>VšĮ "Trakų Vokės dvaro sodyba" per 2025 m. pabaigtas keturių pirmojo aukšto patalpų lipdyto lubų dekoro restauravimas, pašalinta grafo istorinio kabineto salės lubų avarinė konstrukcijų būklė, pradėta tvarkyti pirmojo aukšto patalpų sienų ir grindų tvarkyba, dalis pirmojo aukšto vėdinimo sistemos įrengimo darbų. Vilniaus rotušėje per 2025 m. padaryta senų sistemų demontavimo darbai, paruošiamieji darbai apsaugoti saugomus paviršius, pradėta restauruojamų objektų restauracija, rūsio patalpų tvarkyba, paruošti darbo projektai.</t>
  </si>
  <si>
    <t>Skirtas finansavimas projektams: “Trakų Vokės dvaro sodybos rūmų tvarkybos darbai”, “Energetikos ir technikos muziejaus" praplėsta stogo terasa, “VšĮ „Menų spaustuvė“ infrastruktūros pagerinimas”, "Kultūros pastato - Rotušės, Didžioji g. 31, Vilniuje, kapitalinis remontas", "Kultūros paskirties pastato Vilniaus g. 39, Vilniuje administracinės paskirties patalpų kapitalinis remontas ir tvarkybos darbai su darbo projekto parengimu", "Kirdiejų rūmų pritaikymo muziejui projektavimo darbai". "Kalno pastato laiptų tąsos, terasos ir neįgaliųjų rampos, skirtos neįgaliesiems patekti į Kalno pastatą projektavimo darbai - Užupio meno inkubatorius, Krivių g. 12. "</t>
  </si>
  <si>
    <t>4.4.5.3.</t>
  </si>
  <si>
    <t>Didinti Vilniaus miesto savivaldybės kultūros įstaigų veiklų finansavimą</t>
  </si>
  <si>
    <t xml:space="preserve">Kultūros programos (04 programa) dalis nuo viso Savivaldybės biudžeto 2025 m. buvo 2,24 proc., o jeigu skaičiuoti ir kitose programose esančias lėšas, kurios panaudotos kultūrinei veiklai, tas dydis išauga iki 2,87 proc. </t>
  </si>
  <si>
    <t>Kultūros skyriui pavaldžių įstaigų finansavimas padidėjo. 2025 m. Kultūros skyriaus kuruojamų įstaigų išlaikymui skirta 10542,4 tūkst. Eur (2023 m. buvo skirta 10 394,3 tūkst. Eur) (2025 m. Finansavimas padidėjo daugiau nei 1,43 proc.)</t>
  </si>
  <si>
    <t>4.4.6.</t>
  </si>
  <si>
    <t xml:space="preserve">UŽDAVINYS. Tvari urbanistinė plėtra, aktyvus kultūrinis turizmas bei investicijos į kūrybos ekonomiką
</t>
  </si>
  <si>
    <t>4.4.6.1.</t>
  </si>
  <si>
    <t>Kultūriškai įveiklinti kultūrinę atskirtį patiriančius miesto rajonus atsižvelgiant į tvarios plėtros principus</t>
  </si>
  <si>
    <t>Bus siekiama daugiau kultūros galimybių pasiūlyti Vilniaus stoties rajone, Naujamiestyje, Naujininkuose ir kitose teritorijose, skatinti kultūrinį turizmą, puoselėti rėmimo ir mecenatystės tradicijas mieste.</t>
  </si>
  <si>
    <t>Vilniaus miesto savivaldybės meno rėmimo programos "Kuriu Vilnių" 2025 m. finansavimui gauti ir meno kūriniams sukurti buvo parinktos teritorijos viešos erdvės Justiniškėse, Naujamiestyje, Šnipiškėse, Žvėryne, Naujininkuose, Naujojoje Vilnioje, Rasose, Pilaitėje, Pašilaičiuose, Viršuliškėse, Karolniškėse, Šeškinėje ir Antakalnyje. Atrinkti finansavimui meno kūriniai Pašilaičiuose, Naujojoje Vilnioje, Žvėryne, Šnipiškėse. Minėtos programos apimtyje vyko papildomas konkursas "Žaliosios sostinės istorijos", finansuoti ir įgyvendinti 7 meno kūriniai Markučiuose, Fbijoniškėse, Naujamiestyje, Žvėryne. Iš programos "Dalyvauk! Vilnius" biudžeto įgyvendinti 2 meno kūriniai Žirmūnuose ir Šnipiškėse. Miesto finansuojami nauji meno kūriniai įtraukiami į VilniausDNR duomenų bazę, įtraukiami į Neakivaizdinio Vilniaus maršrutus.</t>
  </si>
  <si>
    <t>Rugsėjo mėnesį, bendradarbiaujant su Lietuvos Respublikos Dailės akademija buvo organizuotos kūrybinės dirbtuvės Naujosios Vilnios Gerovės parke. Studentai iš įvairių atliekų kūrė meninius projektus, ir tokiu būdu skatino besilankančius parke vietos gyventojus atsakingai žiūrėti į mus supančią aplinką, domėtis antrinio medžiagų panaudojimo galimybėmis. Šioms kūrybinėms dirbtuvėms taip pat buvo panaudoti UAB „Grinda“ sandėliuose esantys nebenaudojami miesto (gatvių) elementai, medžiagos.</t>
  </si>
  <si>
    <t>4.4.6.2.</t>
  </si>
  <si>
    <t>Skatinti kultūrinio turizmo iniciatyvas</t>
  </si>
  <si>
    <t xml:space="preserve">Vykdytos įvairios kultūrinio turizmo priemonės (kurti maršutai, organizuoti renginiai, iniciatyvos). </t>
  </si>
  <si>
    <t xml:space="preserve">2025 metais organizuota šiuolaikinio meno pažinimo iniciatyva "Sumenėk", į kurią įsitraukė 50 šiuolaikinį meną pristatančių meno erdvių. Per penkis vasario mėn. savaitgalius jose apsilankė 45 tūkst. dalyvių. </t>
  </si>
  <si>
    <t>2024 m. spalio 17-18 d. buvo organizuotas tarptautinis forumas "Vilnius ir kiti pasaulio paveldo miestai: gyvi ryšiai". Dalyvavo svečiai iš Ukrainos, Latvijos, Vokietijos, Čekijos, Kroatijos, Vengrijos, Lenkijos. Dalyviai gilinosi kaip Vilniaus senamiestyje restauruojami objektai: Pociejų rūmus („Senatorių pasažas“; Dominikonų g. 11, Vilnius), Pranciškonų vienuolyną (Trakų g. 9, Vilnius), Vilniaus Jonušo Radvilos rūmų pastatų komplekso rytų paviljoną ir pietų korpusą (Vilniaus g. 24, Vilnius), su restauracijos autoriais aptarė kylančias problemas, dalinosi patirtimi. </t>
  </si>
  <si>
    <t>4.4.6.3.</t>
  </si>
  <si>
    <t>Skatinti miesto kultūros mecenatystės iniciatyvas</t>
  </si>
  <si>
    <t>Užsienio ryšių ir turizmo struktūrinis padalinys, Kultūros struktūrinis padalinys, VšĮ „GO Vilnius“</t>
  </si>
  <si>
    <t xml:space="preserve">Patvirtintas sąrašas reprezentacinių sporto ir kultūros įstaigų, kurias parėmę asmenys gali pretenduoti į nekilnojamojo turto, žemės ir valstybinės žemės nuomos mokesčių lengvatas.
</t>
  </si>
  <si>
    <t xml:space="preserve">Suteikti Vilniaus miesto savivaldybės mecenatų vardai Arnui Jurskiui ir Pranui Kizniui. Patvirtintas sąrašas reprezentacinių sporto ir kultūros įstaigų, kurias parėmę asmenys gali pretenduoti į nekilnojamojo turto, žemės ir valstybinės žemės nuomos mokesčių lengvatas.
</t>
  </si>
  <si>
    <t>VMS Tarybos 2024-09-26 sperndimu Nr. 1-660 suteikti Vilniaus miesto savivaldybės mecenatų vardai Arnui Jurskiui už mecenuojamą projektą – visuomeninę organizaciją „Gelbėkit vaikus“ ir dr. Pranui Kizniui už mecenuojamą projektą – Nacionalinį muziejų Lietuvos Didžiosios Kunigaikštystės valdovų rūmus. Mero 2024-04-04 potvarkiu Nr. 955-498/24 patvirtintas sąrašas 60 reprezentacinių sporto ir kultūros įstaigų, kurias parėmę asmenys gali pretenduoti į nekilnojamojo turto, žemės ir valstybinės žemės nuomos mokesčių lengvatas.</t>
  </si>
  <si>
    <t>4.4.7.</t>
  </si>
  <si>
    <t xml:space="preserve">UŽDAVINYS. Modernūs ir įveiklinti svarbūs miesto kultūros objektai
</t>
  </si>
  <si>
    <t>4.4.7.1.</t>
  </si>
  <si>
    <t>Užbaigti vykdomus kultūros organizacijų renovacijos darbus („Menų spaustuvė“, Energetikos ir technikos muziejus)</t>
  </si>
  <si>
    <t>Šiuo uždaviniu bus siekiama užbaigti kultūros organizacijų renovacijos darbus ir teikti kokybiškesnes paslaugas sutvarkytoje infrastruktūroje bei aptarti naujų idėjų realizavimo galimybes, susijusias su miesto kultūros infrastruktūros gerinimu.</t>
  </si>
  <si>
    <t>Finansuoti darbai: VšĮ Vilniaus rotušė, VšĮ "Trakų Vokės dvaro sodyba". Vykdytas projektas: "Kirdiejų rūmų (Barboros Radvilatės g. 4 ir 6) pritaikymas Vilniaus miesto muziejui".</t>
  </si>
  <si>
    <t>Projekte "Kirdiejų rūmų (Barboros Radvilatės g. 4 ir 6) pritaikymas Vilniaus miesto muziejui" per 2025 m. atlikti techninio projekto rengimo darbai. VšĮ "Trakų Vokės dvaro sodyba" per 2025 m. pabaigtas keturių pirmojo aukšto patalpų lipdyto lubų dekoro restauravimas, pašalinta grafo istorinio kabineto salės lubų avarinė konstrukcijų būklė, pradėta tvarkyti pirmojo aukšto patalpų sienų ir grindų tvarkyba, dalis pirmojo aukšto vėdinimo sistemos įrengimo darbų. Vilniaus rotušėje per 2025 m. padaryta senų sistemų demontavimo darbai, paruošiamieji darbai apsaugoti saugomus paviršius, pradėta restauruojamų objektų restauracija, rūsio patalpų tvarkyba, paruošti darbo projektai.</t>
  </si>
  <si>
    <t>Finansuoti darbai: VšĮ Vilniaus rotušė, VšĮ Lietuvos energetikos muziejus, VšĮ "Trakų Vokės dvaro sodyba". Vykdytas projektas: "Kirdiejų rūmų (Barboros Radvilatės g. 4 ir 6) pritaikymas Vilniaus miesto muziejui".</t>
  </si>
  <si>
    <t>Projekte "Energetikos ir technikos muziejaus paslaugų išplėtimas (atnaujinant ir sukuriant ekspozicines erdves)" buvo atlikti baigiamieji darbai. Rotušėje atliktas tvarkybos darbų ir kapitalinio remonto projektavimas, kapitalinio remonto projekto bendrosios ir paveldosaugos (specialiosios) ekspertizės paslaugos, paveldosaugos darbų ekspertizė. Trakų Vokės dvaro sodyboje pabaigta 2 aukšto kairiojo flygelio keturių kambarių ir koridoriaus tvarkyba pritaikant rezidencijoms, tęsiamas keturių pirmojo aukšto patalpų lipdyto lubų dekoro restauravimas, pašalinta grafo istorinio kabineto salės lubų avarinė konstrukcijų būklė, pradėta tvarkyti pirmojo aukšto patalpų sienų ir grindų tvarkyba, dalis pirmojo ir antrojo aukšto vėdinimo sistemos įrengimo darbų. 2024 m. vyko projekto "Kirdiejų rūmų (Barboros Radvilatės g. 4 ir 6) pritaikymas Vilniaus miesto muziejui" projektavimo darbai.</t>
  </si>
  <si>
    <t>JUDUMO SRITIS</t>
  </si>
  <si>
    <t>5.1.</t>
  </si>
  <si>
    <t>TIKSLAS. TRUMPA IR SKLANDI KELIONĖ</t>
  </si>
  <si>
    <t>5.1.1.</t>
  </si>
  <si>
    <t xml:space="preserve">UŽDAVINYS. Multimodalumas – neatsiejamas keliavimo Vilniaus mieste principas
</t>
  </si>
  <si>
    <t>5.1.1.1.</t>
  </si>
  <si>
    <t>Įdiegti ir palaikyti miesto lygio MAAS platformą</t>
  </si>
  <si>
    <t>Šiuo uždaviniu bus siekiama, kad miesto gyventojams ir svečiams taptų įprasta derinti skirtingas transporto priemones kelionės tikslui pasiekti.</t>
  </si>
  <si>
    <t>SĮSP</t>
  </si>
  <si>
    <t>Kuriama mobilioji JUDU programėlė</t>
  </si>
  <si>
    <t>Iki 2025 m. buvo sukurtas veikiantis JUDU programėlės prototipas su pagrindinėmis funkcijomis – registracija ir prisijungimu, nustatymais, bilietų įsigijimu, parkavimo paslaugomis, žemėlapių integracija ir atsiskaitymo, istorijų moduliais. Programėlė pradėta testuoti ir vystoma pagal testavimo rezultatus - produktą ruošiamasi paleisti 2026 m.</t>
  </si>
  <si>
    <t>Kuriamas JUDU app'sas, neatmesta ir Trafi integracijos galimybė</t>
  </si>
  <si>
    <t>Atlikta rinkos analizė, įvertintos galimybės diegti sistemą, įvertintas poreikis turėti MAAS sistemą Vilniuje kuriant JUDU app'są ir palaipsniui integruojant į jį visus mieste veikiančius judumo paslaugų teikėjus.</t>
  </si>
  <si>
    <t>5.1.1.2.</t>
  </si>
  <si>
    <t>Sukurti „Paskutinio kilometro“ (angl. Last mile) sistemą miesto periferijoje</t>
  </si>
  <si>
    <t>Atskira sistema sukurta nebuvo, tačiau 2025 m. buvo paskelbtas keleivių vežimo paslaugų konkursas, kurįgyvendinus bus užtikrinamas 15 min. kursavimo dažnumas miesto periferijoje.</t>
  </si>
  <si>
    <t>2026 metais JUDU įmonėje inicijuotas "Bus on Demand" projektas, kurio laukiamas rezultatas - parengtas "Bus on Demand" modelio konceptas, skirtas aptarnauti periferinių miesto rajonų gyventojus.</t>
  </si>
  <si>
    <t xml:space="preserve">Įvykdytas autonominio viešojo transporto pilotinis projektas </t>
  </si>
  <si>
    <t xml:space="preserve">2024 metais Užupyje 1-2 mėnesius (rugsėjį-spalį) kursavo savivaldis viešasis transportas, kurio metu vertinta ar savivaldis viešasis transportas gali būti naudojamas kaip las-mile principui taikyti. </t>
  </si>
  <si>
    <t>5.1.1.3.</t>
  </si>
  <si>
    <t>Užtikrinti parkavimo galimybes aplink centrą ir sklandų palik automobilį (dviratį) ir eik pėsčiomis (angl. Park and Go) sistemos funkcionavimą</t>
  </si>
  <si>
    <t>Išskirtos 4 prioritetinės vietos daugiaaukščių aikštelių statybai.</t>
  </si>
  <si>
    <t>1 ETAPU – Šeimyniškių g. 28; Pamėnkalnio g. 40A;
2 ETAPU – T. Kosciuškos g. 1A; Maironio g. 25;</t>
  </si>
  <si>
    <t>Sudarytas potencialių daugiaaukščių aikštelių plėtros sąrašas aplink Senamietį</t>
  </si>
  <si>
    <t xml:space="preserve">Įvertinti esami žemės sklypai, kuriuose būtų galima įrengti daugiaaukštes parakavimo aikšteles ir toliau kelionę į miesto centrą tęsti pėsčiomis ar viešuoju transportu. Išanalizuota 11 lokacijų, parengtas preliminarus veiksmų planas aikštelių įrengimui. </t>
  </si>
  <si>
    <t>5.1.1.4.</t>
  </si>
  <si>
    <t>Užtikrinti parkavimo galimybes miesto kraštuose ir sklandų palik automobilį ir važiuok autobusu (angl. Park and Ride) sistemos funkcionavimą</t>
  </si>
  <si>
    <t>Atliktas naujos lokacijos "Park and Ride" aikštelei vertinimas prie Tūkstantmečio ir Dariaus ir Girėno g. sankryžos. Projektuojama nauja Parkn and Ride aikštelė Nemenčinės pl. 2A.</t>
  </si>
  <si>
    <t>Vis dar vyksta Nemenčinės "Park and Ride" projektavimas. Planuojamas paleidimas 2027 m. gali nusikelti, jei nepavyks gauti SLD.</t>
  </si>
  <si>
    <t>Rengiamas park and ride aikštelės Nemenčinės pl. techninis projektas</t>
  </si>
  <si>
    <t xml:space="preserve">Vyksta projektavimas </t>
  </si>
  <si>
    <t>5.1.1.5.</t>
  </si>
  <si>
    <t>Skatinti automobilių dalijimosi sistemos plėtrą į funkcines miesto periferines teritorijas</t>
  </si>
  <si>
    <t>Nuolat bendradarbiaujama su dalijimosi paslaugų įmonėmis dėl klientų patirties ir darnaus judumo sprendimų; 2025 m. įvyko daugiau kaip 50 susitikimų su paslaugų teikėjais.</t>
  </si>
  <si>
    <t>Automobilių dalijimosi įmonėms suteikta galimybė naudoti elektromobiliams taikomą lengvatą: 2 Eur mėnesinis mokestis už stovėjimą mėlynojoje rinkliavos zonoje. Lengvata taikoma su sąlyga, kad įmonės integruoja savo naudojamas informacines sistemas su SĮ „Susisiekimo paslaugos“ administruojama sistema, teikdamos duomenis apie automobilių buvimo vietą ir stovėjimo laiką apmokestintose zonose. Bendradarbiaujama komunikacijos, duomenų apsikeitimo ir darnaus judumo sprendimų diegimo temomis.</t>
  </si>
  <si>
    <t>Nuolatinis bendradarbiavimas su dalijimosi paslaugų įmonėmis dėl klientų patirties gerinimo, bendradarbiavimo darnaus judumo klausimais</t>
  </si>
  <si>
    <t>5.1.1.6.</t>
  </si>
  <si>
    <t>Užtikrinti parkavimo sistemos efektyvumą</t>
  </si>
  <si>
    <t>Įvesti parkavimo kainodaros ir rinkliavos zonų pokyčiai</t>
  </si>
  <si>
    <t xml:space="preserve">Liepos 1 d. įsigaliojo dar 2024 m. lapkritį Vilniaus miesto savivaldybės tarybos patvirtinti parkavimo politikos pokyčiai, kuriais nustatyti nauji vietinės rinkliavos zonų ir JUDU stovėjimo aikštelių įkainiai, pakoreguotos stovėjimo zonų ribos, nustatyta nauja elektromobilių parkavimo politika, bendruomenėms atsirado galimybė baltojoje miesto zonoje apmokestinti savo kiemus ir kt. Tai vienas iš tęstinių sprendimų, kuriais Vilniaus senamiestyje mažinamas automobilių skaičius. </t>
  </si>
  <si>
    <t>Priimtas Tarybos sprendimas dėl parkavimo kainodaros ir rinkliavos zonų pokyčių</t>
  </si>
  <si>
    <t xml:space="preserve">2024 m. lapkritį priimtas Tarybos sprendimas dėl parkavimo rinkliavos kainodaros pokyčių, tuo pačiu sutvarkant ir naujai suzonuojant rinkliavos zonas.
Įvesta dinaminė kainodara, apmokestintas elektromobiliių parkavimas mėlynojoje zonoje.
Įgyvendinimas nuo 2025 liepos 1 d. </t>
  </si>
  <si>
    <t>5.1.2.</t>
  </si>
  <si>
    <t>UŽDAVINYS. Dažniausiai pasirenkamas keliavimo būdas – sveikatingumą skatinantis judėjimas pėsčiomis ar bevariklėmis transporto priemonėmis</t>
  </si>
  <si>
    <t>5.1.2.1.</t>
  </si>
  <si>
    <t>Užtikrinti miesto centrinės dalies eismo prioritetą pėstiesiems ir dviratininkams</t>
  </si>
  <si>
    <t>Vykdoma</t>
  </si>
  <si>
    <t>Atnaujinama ir įrengiama nauja pėsčiųjų infrastruktūra</t>
  </si>
  <si>
    <t>Atnaujinta 69,5 km pėsčiųjų takų.
Nutiesta 4,8 km naujų pėsčiųjų takų.
Nutiesta 12,15 km dviračių takų.
Įrengtos 25 pėsčiųjų perėjos per dviračių takus.
Įrengtos 48 naujos pėsčiųjų perėjos;
Sutvarkyta 11 pėsčiųjų perėjų.</t>
  </si>
  <si>
    <t>Sutvarkyti 66 km pėsčiųjų takų, įrengtos 28 pėsčiųjų perėjos dviračių takuose; įtengtos ir sutvarkytos 73 pėsčiųjų perėjos; įrengtas apšvietimas 10 km pėsčiųjų ir dviraičų takų</t>
  </si>
  <si>
    <t>5.1.2.2.</t>
  </si>
  <si>
    <t>Formuoti miesto ir jo įtakos zonų dviračių trasų tinklus kasdienio susisiekimo reikmėms, prioritetą teikiant miesto centrinei daliai ir branduoliui bei tarprajoniniams ryšiams</t>
  </si>
  <si>
    <t>Atnaujinama ir įrengiama nauja dviračių infrastruktūra</t>
  </si>
  <si>
    <t>Irengta 12,15 km naujų dviračių takų.
Pastatyta 413 naujų dviračių stovų.
Įrengta 351 mikrojudumo priemonių statymo aikštelių.
Įrengta 17 mikrojudumo transporto priemonių įkrovimo stovų.</t>
  </si>
  <si>
    <t>Įrengta 15 km dviračių takų (tinklą sudaro 169 km); įrengta 700 vnt. dviračių stovų</t>
  </si>
  <si>
    <t>5.1.2.3.</t>
  </si>
  <si>
    <t>Plėtoti magistralinius dviračių takus, skirtus greitam susisiekimui</t>
  </si>
  <si>
    <t>Atnaujinama ir įrengiama nauja dviračių infrastruktūra.</t>
  </si>
  <si>
    <t>Įrengta 12,15 km naujų dviračių takų. Įrengti Nemenčinės pl., Lazdynėlių g. ir Šeimyniškių g. magistraliniai takai, sudarantys vientisas jungtis tarp miesto seniūnijų ir prisidedantys prie pagrindinių magistralinių dviračių trasų tinklo plėtros.</t>
  </si>
  <si>
    <t>5.1.2.4.</t>
  </si>
  <si>
    <t>Atnaujinti ir plėsti pėsčiųjų ir dviračių takų tinklą užtikrinant tinklo vientisumą</t>
  </si>
  <si>
    <t>Įrengtos bendros pėsčiųjų ir dviračių takų atkarpos Savanorių pr. (3 km) ir S. Batoro g. (0,66 km), sustiprinant jungtis miesto pakraščiuose ir užtikrinant infrastruktūros vientisumą.</t>
  </si>
  <si>
    <t>5.1.2.5.</t>
  </si>
  <si>
    <t>Ženklinti dviračių turizmo trasas ir maršrutus</t>
  </si>
  <si>
    <t>Įrengtos kryptinės nuorodos</t>
  </si>
  <si>
    <t xml:space="preserve">Įrengta 12,8 km kryptinių dviračių nuorodų, pagerinusių orientavimąsi maršrutuose ir sustiprinusių patogaus kasdienio susisiekimo dviračiu sistemą. </t>
  </si>
  <si>
    <t>Įrengta 16,5 km kryptinių nuorodų maršrutiniam orientavimui</t>
  </si>
  <si>
    <t>5.1.3.</t>
  </si>
  <si>
    <t xml:space="preserve">UŽDAVINYS. Viešojo transporto sistema leidžia vilniečiui judėti greitai, sklandžiai ir patogiai
</t>
  </si>
  <si>
    <t>5.1.3.1.</t>
  </si>
  <si>
    <t>Optimizuoti viešojo transporto tinklą ir jam reikalingą infrastruktūrą</t>
  </si>
  <si>
    <t>Šis uždavinys įgyvendins priemones, kurios didins viešojo transporto prieinamumą ir patrauklumą. Bus optimizuojami viešojo transporto maršrutai, įrengiamos stotelės ir peronai, gerinama prieiga prie stotelių, tiesiamos A juostos ir įgyvendinamos kitos priemonės, kuriomis kelionės įveikimo laikas viešuoju transportu stipriai priartės prie kelionės įveikimo laiko nuosavu automobiliu.</t>
  </si>
  <si>
    <t>Pakoreguotos 10 VT maršrutų trasos nuo 2025.09.01.
Atnaujinta naktinių maršrutų sistema 2025.04.25.</t>
  </si>
  <si>
    <t xml:space="preserve">Trasų korekcijos atliktos: A55, A69, A49, A59, A3G, A5, A52, A40, A75, A125.
Naktinių maršrutų tinklą sudaro 9 maršrutai. </t>
  </si>
  <si>
    <t>Atlikta viešojo transporto maršrutų tinklo analizė ir nustatyti kriterijai maršrutų sistemai sudaryti; ​ Sudarytas dalinis perspektyvinio viešojo transporto maršrutų tinklo plėtros žemėlapis.
Įrengta 18 VT švieslenčių, 40 VT laukimo pavilijonų, 10 elektroninių transporto tvarkaraščių švieslenčių (e-paper).</t>
  </si>
  <si>
    <t>5.1.3.2.</t>
  </si>
  <si>
    <t>Didinti nenutrūkstamų A juostų ilgį pagrindiniuose maršrutuose ir didžiausių keleivių prastovų vietose</t>
  </si>
  <si>
    <t>Išplėstas A juostų tinklas</t>
  </si>
  <si>
    <t>2025 metais buvo įrengta apie 2,25 KM. Panaikinta 0,95 KM (laikinos ant Valakampių tilto).</t>
  </si>
  <si>
    <t>Nėra duomenų.</t>
  </si>
  <si>
    <t>5.1.3.3.</t>
  </si>
  <si>
    <t>Sudaryti prioritetines eismo sąlygas viešajam transportui reguliuojamose sankryžose ir pėsčiųjų perėjose</t>
  </si>
  <si>
    <t>2025 metais Pasirašyta sutartis dėl šviesoforų valdymo sistemos diegimo su VT prioritetų moduliu.</t>
  </si>
  <si>
    <t>2025 metais prasidėjo sistemos diegimas</t>
  </si>
  <si>
    <t>5.2.</t>
  </si>
  <si>
    <t>TIKSLAS. Į ŽMOGŲ ORIENTUOTA SUSISIEKIMO INFRASTRUKTŪRA</t>
  </si>
  <si>
    <t>5.2.1.</t>
  </si>
  <si>
    <t xml:space="preserve">UŽDAVINYS. Visų gyventojų poreikiams pritaikyta miesto susisiekimo infrastruktūra
</t>
  </si>
  <si>
    <t>5.2.1.1.</t>
  </si>
  <si>
    <t>Formuoti įvairių gyventojų grupių poreikiams pritaikytą ir patogią susisiekimo infrastruktūrą</t>
  </si>
  <si>
    <t>Susisiekimo sistemos infrastruktūra bus pritaikyta visiems gyventojų ir miesto svečių poreikiams, kad kiekvienas turėtų galimybę laisvai pasirinkti jam patraukliausią keliavimo būdą. Tame tarpe, gyventojų poreikiai bus atliepiami ir humanizuojant susisiekimo infrastruktūrą.</t>
  </si>
  <si>
    <t>Per 2025 m. darbai tęsti iš dalies, įgyvendinant infrastruktūros humanizavimo priemones. Visi sprendiniai formuojami pagal universalaus dizaino principus, aktyviai įtraukiant žmonių su individualiais poreikiais atstovus.</t>
  </si>
  <si>
    <t xml:space="preserve">2025 m. tęsti darbai, orientuoti į viešųjų erdvių humanizavimą ir jų pritaikymą skirtingoms gyventojų grupėms. Mažinti kietųjų dangų plotai, plečiamos žaliųjų erdvių zonos, didinami želdynų plotai gyvenamosiose teritorijose ir viešosiose miesto erdvėse. </t>
  </si>
  <si>
    <t xml:space="preserve">Mažinami kietųjų dangų plotai, papildomai įrengiamos žaliosios erdvės, didinami želdinių plotai viešose erdvėse ir miesto teritorijose. </t>
  </si>
  <si>
    <t>5.2.1.2.</t>
  </si>
  <si>
    <t>Didinti ramaus eismo gatvių skaičių</t>
  </si>
  <si>
    <t>Įgyvendintos gatvių modernizacijos dirbtuvės, parengtos ir visuomenei pristatytos modernizacijos koncepcijos, pertvarkyta Tilto g. ir sutvarkytos 18 juodųjų dėmių.</t>
  </si>
  <si>
    <t>2025 m. sausįgyvendintos gyvenamųjų gatvių modernizacijos dirbtuvės. Dirbtuvių metu gyventojams pristatytas gatvių modernizacijos projektas, o diskusijų grupėse jie identifikavo ir aptarė pagrindines judumo problemas savo mikrorajonuose. Dirbtuvėse dalyvavo daugiau kaip 200 gyventojų, o apklausose nuomonę pateikė beveik 3 tūkstančiai vilniečių.
2025 m. liepos mėn. parengtos gyvenamųjų gatvių modernizacijos koncepcijos, kuriose įtraukti gyventojų ir verslo atstovų pasiūlymai. Pagal šias koncepcijas toliau numatytas projektinių sprendinių aptarimas su visuomene, o suderinus – projektų įgyvendinimas ir rangos darbai.</t>
  </si>
  <si>
    <t xml:space="preserve">Įgyvendinamas Gatvių modernizacijos projektas, kurio metu 14 miesto mikrorajonų gatvės vertinamos įtraukiant vietos gyventojus ir nustatant tų gatvių pertvarkymo sprendinius. Planuojama, kad ik 2026 m. pabaigos bus pertvarkyta 20 km gatvių ir 20 km gatvių pakeistas eismo organizavimas pagal gyvnetojų poreikius; </t>
  </si>
  <si>
    <t>5.2.1.3.</t>
  </si>
  <si>
    <t>Atnaujinti viešąją infrastruktūrą gyvenamųjų rajonų kvartaluose</t>
  </si>
  <si>
    <t>2021-2027</t>
  </si>
  <si>
    <t>Apšviesta 11,2 km pėsčiųjų ir dviračių takų, įrengtos 27 vaizdo stebėjimo kameros viešose miesto vietose saugumui užtikrinti.</t>
  </si>
  <si>
    <t>Baigti: Dviračių ir pėsčiųjų takų Fermentų g., V. A. Graičiūno g., Stasylų g., Vinkšnų g. iki Liepos alėjos bei Dviračių ir pėsčiųjų takai Gulbinų, Žaliųjų Ežerų ir Europos parko g. statybos darbai, Sakalaičių, Barčių ir Kelmijos sodų 33 gatvių kapitalinio remonto darbai, Pramonės gatvės rekonstrukcija. Pradėti ir toliau vykdomi tęstiniai projektai: Nemenčinės pl. nuo Kairėnų g. iki miesto ribos rekonstrukcija; Mileišiškių ir Šatrijos Raganos gatvių sankryžos rekonstrukcija; Lazdynėlių gatvės nuo Erfurto g. iki Lietaus g. rekonstrukcija; Riovonių gatvės nuo žemės sklypo Riovonių g. 107 iki Savanorių pr. ir paviršinių nuotekų tinklų naujos statybos darbai</t>
  </si>
  <si>
    <t>5.2.1.4.</t>
  </si>
  <si>
    <t>Formuoti centrinės miesto dalies apvažiavimo žiedus bei riboti tranzitą centrinėje miesto dalyje</t>
  </si>
  <si>
    <t>Nuo 2025-01 įvesta mažos taršos zona senamiestyje. Mažos taršos zona apima: Islandijos g., Vilniaus g. (nuo Islandijos g. iki Trakų g.), Klaipėdos g., Liejyklos g. (nuo Vilniaus g. iki Totorių g.) ir Benediktinių g. (nuo Vilniaus g. iki Šv. Ignoto g.)</t>
  </si>
  <si>
    <t xml:space="preserve">Organizuojamas kilpinis senamiesčio eismas. Atnaujinamos vaizdo stebėjimo kameros kontrolės vykdymui. Planuojamos pertvarkyti Trakų ir Vokiečių g. </t>
  </si>
  <si>
    <t>5.2.1.5.</t>
  </si>
  <si>
    <t>Rekonstruoti ir įrengti susisiekimo infrastruktūrą su aiškia gatvės funkcija, dizaino elementais bei eismo prioritetu dalyviams pagal miesto funkcines zonas ir gatvių kategorijas</t>
  </si>
  <si>
    <t>Atlikti Tilto g. tvarkymo darbai
Vyksta Vokiečių g. tvarkymo darbai.
Vyksta Trakų g. tvarkymo darbai.
Vyksta J. Basanavičiaus tvarkymo darbai.
Vyksta Barboros Radvilaitės tvarkymo darbai.</t>
  </si>
  <si>
    <t>Tilto g. atlikti važiuojamosios dalies ir šaligatvių dangų atnaujinimo darbai, pakoreguotos bortų vietos, paklotos naujos granito ir trinkelių dangos bei pritaikytos perėjos pagal prieinamumo reikalavimus. Modernizuotas apšvietimas, sutvarkytos parkavimo vietos.</t>
  </si>
  <si>
    <t>Įgyvendinamas Gatvių modernizacijos projektas, kurio metu 14 miesto mikrorajonų gatvės vertinamos įtraukiant vietos gyventojus ir nustatant tų gatvių pertvarkymo sprendinius. Planuojama, kad ik 2026 m. pabaigos bus pertvarkyta 20 km gatvių ir 20 km gatvių pakeistas eismo organizavimas pagal gyventojų poreikius;.</t>
  </si>
  <si>
    <t>5.2.1.6.</t>
  </si>
  <si>
    <t>Užtikrinti kokybišką ir efektyvų susisiekimo infrastruktūros projektavimą</t>
  </si>
  <si>
    <t>Rengiamos Vilniaus miesto architektūrinės gairės.
Pateiktos rekomendacijos LR Aplinkos ministerijai dėl STR 2.06.04:2014 "Gatvės ir vietinės reikšmės keliai. Bendrieji reikalavimai" tobulinimo.</t>
  </si>
  <si>
    <t>Atliekamas rengiamų ir parengtų projektų sprendinių patikrinimas pagal naująjį VMS parengtą gatvių standartą. Parengta 12 susisiekimo komunikacijų projektų. Projekto sprendiniai tikrinami vadovaujantis universalaus dizaino, gatvių standarto, želdinių išsaugojimo principais.</t>
  </si>
  <si>
    <t>5.2.2.</t>
  </si>
  <si>
    <t xml:space="preserve">UŽDAVINYS. Pritaikytos ITS sistemos susisiekimo valdymui, atvirumas transporto inovacijoms
</t>
  </si>
  <si>
    <t>5.2.2.1.</t>
  </si>
  <si>
    <t>Tobulinti eismo valdymą diegiant ITS (intelektualią transporto sistemą) ir kitas inovacijas</t>
  </si>
  <si>
    <t>Šiuo uždaviniu siekiama taikyti moderniausias ir inovatyviausias susisiekimo sistemos valdymo priemonės.</t>
  </si>
  <si>
    <t>2025 metais Pasirašyta sutartis dėl išmanios šviesoforų valdymo sistemos diegimo su valdiklių tiekimu.</t>
  </si>
  <si>
    <t>Pradėti programiniai sistemos diegimo ir valdiklių migravimo darbai</t>
  </si>
  <si>
    <t>2024 m. Eismo valdymo centre pradėjome naudoti dirbtinį intelektą - inovatyviai išnaudojame esamą vaizdo stebėjimo kameras (30 vnt.), siekiant pagerinti miesto eismo valdymo operatyvumą ir reagavimą į besikeičiančias eismo situacijas mieste. Pagrindinis funkcionalumas, kuris įdiegtas padeda lengviau identifikuoti, skaičiuoti ir analizuoti eismo spūstis, sustojusius automobilius, galimus KET pažeidimus, eismo srautus. Vaizdo stebėjimo kamerų analitikos sistema automatizuotai suskaičiuoja transporto srautus pagal kryptis ir atpažįsta transporto rūšis, įskaitant sunkiuosius ir lengvuosius automobilius, pėsčiuosius bei jų judėjimą.</t>
  </si>
  <si>
    <t>5.2.2.2.</t>
  </si>
  <si>
    <t>Sudaryti sąlygas savivaldžių transporto priemonių naudojimui</t>
  </si>
  <si>
    <t>2023-2030</t>
  </si>
  <si>
    <t xml:space="preserve"> 2024 metais Užupyje 1-2 mėnesius (rugsėjį-spalį) kursavo savivaldis viešasis transportas, kurio metu vertinta ar savivaldis viešasis transportas gali būti naudojamas kaip las-mile principui taikyti. </t>
  </si>
  <si>
    <t>5.2.3.</t>
  </si>
  <si>
    <t xml:space="preserve">UŽDAVINYS. Nepriekaištinga miesto susisiekimo infrastruktūros kokybė
</t>
  </si>
  <si>
    <t>5.2.3.1.</t>
  </si>
  <si>
    <t>Pradėti taikyti kokybišku darbų atlikimu (angl. performance based) grįstus kontraktus gatvių priežiūros darbams</t>
  </si>
  <si>
    <t>Šiuo uždaviniu siekiama ne tik plėsti susisiekimo infrastruktūrą, tačiau ir užtikrinti aukštą jau esamos infrastruktūros kokybės lygį.</t>
  </si>
  <si>
    <t>UAB „Grinda“</t>
  </si>
  <si>
    <t xml:space="preserve">Nuo 2021 metų taikomas 12 principų darnių gatvių standartas. </t>
  </si>
  <si>
    <t>5.2.3.2.</t>
  </si>
  <si>
    <t>Užtikrinti nuoseklų ir efektyvų miesto susisiekimo infrastruktūros vystymą (priežiūra, remontas, rekonstrukcija)</t>
  </si>
  <si>
    <t>Rengiami susisiekimo komunikacijų projektai užtikrinantys darnaus judumo programos įgyvendinimą.</t>
  </si>
  <si>
    <t>5.3.</t>
  </si>
  <si>
    <t>TIKSLAS. ŽENKLIAI SUMAŽINTAS NEIGIAMAS POVEIKIS ŽMOGUI IR APLINKAI</t>
  </si>
  <si>
    <t>5.3.1.</t>
  </si>
  <si>
    <t xml:space="preserve">UŽDAVINYS. Vilnius – miestas, kuriame nėra žuvusiųjų eismo įvykiuose
</t>
  </si>
  <si>
    <t>5.3.1.1.</t>
  </si>
  <si>
    <t>Patvirtinti ir įgyvendinti Vilniaus miesto saugaus eismo programą 2021-2030 m.</t>
  </si>
  <si>
    <t>Bus taikomos kituose pasaulio miestuose pasiteisinusios moderniausios eismo saugumą didinančios priemonės bei eismo dalyvių edukacija.</t>
  </si>
  <si>
    <t>Įgyvendinama 2021–2030 metų eismo saugumo programa, vykdoma nuolatinė avaringumo stebėsena. Siekiama sumažinti registruotų eismo įvykių bei avaringų vietų („juodųjų dėmių“) skaičių, atnaujinant infrastruktūrą ir taikant efektyvesnes eismo saugumo priemones.</t>
  </si>
  <si>
    <t>Vykdoma 2021-2023 m. Eismo saugumo programa, atliekama stebėsena. Mažinama įskaitynių eismo įvykių ir juodųjų dėmių skaičių, keičiant Infrastruktūrą ir keičiant Eismo saugumo priemones.</t>
  </si>
  <si>
    <t>5.3.1.2.</t>
  </si>
  <si>
    <t>Vykdyti gatvių ir sankryžų rekonstrukcijaą įrengiant modernias eismo saugos priemones</t>
  </si>
  <si>
    <t>Pasirašytos sutartys dėl 50 šviesoforų postų projektavimo / modernizavimo</t>
  </si>
  <si>
    <t>Pradėti projektavimo darbai</t>
  </si>
  <si>
    <t>Olandų gatvėje (ties Polocko stotele) įrengtas šviesoforas.</t>
  </si>
  <si>
    <t>Paskelbtas konkursas dėl Olandų-Krivių g. šviesoforo įrengimo</t>
  </si>
  <si>
    <t>5.3.1.3.</t>
  </si>
  <si>
    <t>Atnaujinti pėsčiųjų perėjas remiantis eismo saugos ir universalaus dizaino principais</t>
  </si>
  <si>
    <t>Įrengtos 48 naujos pėsčiųjų perėjos ir sutvarkyta 11 perėjų; įrengtos 25 perėjos dviračių takuose.</t>
  </si>
  <si>
    <t>Platus perėjų atnaujinimo paketas prisidėjo prie pėsčiųjų saugumo didinimo. Perėjos atnaujintos pagal universalaus dizaino ir eismo saugos principus.</t>
  </si>
  <si>
    <t>Įrengtos 28 pėsčiųjų perėjos dviračių takuose; įrengtos ir sutvarkytos 73 pėsčiųjų perėjos;</t>
  </si>
  <si>
    <t>Planuojama atnaujinti dar 64 perėjas</t>
  </si>
  <si>
    <t>5.3.1.4.</t>
  </si>
  <si>
    <t>Įrengti požemines perėjas bei pėsčiųjų tunelius po geležinkeliu</t>
  </si>
  <si>
    <t>Naujų požeminių perėjų bei pėsčiųjų tunelių 2025 m. įrengta nebuvo.</t>
  </si>
  <si>
    <t>Naujų požeminių perėjų bei pėsčiųjų tunelių 2024 m. įrengta nebuvo.</t>
  </si>
  <si>
    <t>5.3.1.5.</t>
  </si>
  <si>
    <t>Užtikrinti tinkamą ir išsamų duomenų rinkimą apie eismo saugą ir naudoti atliekant vietos analizę ir eismo saugos priemonių planavimą</t>
  </si>
  <si>
    <t>Išanalizuotos visos 2025 metų juodos dėmės</t>
  </si>
  <si>
    <t>Pateiktos rekomendacijos, priemonės dėl saugumo gerinimo, atlikti šviesoforų, eismo organizavimo pakeitimai 16 j. d</t>
  </si>
  <si>
    <t>Sistemiškai renkama įskaitinių eismo įvykių statistika, vertinamos juodosios dėmes, rengiami juodųjų dėmių pasai. Informacija naudojama Eismo organizavimo priėmimui.</t>
  </si>
  <si>
    <t>5.3.1.6.</t>
  </si>
  <si>
    <t>Vykdyti visų eismo dalyvių edukaciją</t>
  </si>
  <si>
    <t>Tęsiamos nuoseklios eismo dalyvių edukacijos veiklos, stiprinant informuotumą ir judumo kultūrą mieste. JUDU eismo organizavimo inžinieriai aktyviai komunikavo apie eismo organizavimą gyvenamosiose zonose, surengti 2 reidai prie Baltojo tilto dėl dviračių ir paspirtukų naudojimo tvarkos. Įvyko Judumo savaitės renginiai, 17 renginių visuomenei įtraukti į judumo sistemos planavimą ir įgyvendinimą, o švietimo įstaigose 87 kartus pravestas Darnaus judumo žaidimas.</t>
  </si>
  <si>
    <t xml:space="preserve">2025 m. tęsta mikrojudumo kampanija „Vilniaus ritmas – kai judame sutartinai“, formuojanti pagarbų ir atsakingą eismo dalyvių bendrabūvį. Kampanija akcentuoja skirtingų grupių — pėsčiųjų, dviratininkų, paspirtukų naudotojų, kurjerių, tėvų su vežimėliais, vyresnio amžiaus žmonių — poreikius ir saugų judėjimą bendroje erdvėje.
Eismo valdymo centre vyko edukacinės veiklos, skirtos supažindinti su miesto eismo valdymo principais, o „JUDU“ biure buvo pristatyta įmonės veikla bei dalyviams paaiškinta darnaus judumo keliavimo nauda.
Siekiant skatinti darnų judumą, buvo sukurtas specialus stalo žaidimas, kuris išdalintas Vilniaus miesto mokyklose. Ši priemonė padeda mokiniams patrauklia ir įtraukiančia forma geriau įsisavinti su darniu judumu susijusią informaciją.
„JUDU“ komanda aktyviai dalyvavo įvairiuose miesto renginiuose, kurių metu plačiajai visuomenei pristatė darnaus keliavimo būdus, jų teikiamą naudą bei atsakė į gyventojams kylančius klausimus.
Komunikacijos srityje buvo įgyvendinta nuosekli ir įvairiapusė informavimo veikla. Parengta ir išplatinta daugybė pranešimų spaudai – tiek informacinių apie besikeičiančias eismo sąlygas, tiek šviečiamojo pobūdžio straipsnių apie darnaus judumo naudą gyventojams. Taip pat nuosekliai vykdyta komunikacija socialiniuose tinkluose, informuojant visuomenę apie judumo pokyčius, miesto sprendimus, infrastruktūros atnaujinimus bei atsakingo elgesio principus.
Papildomai įgyvendintos įvairios iniciatyvos, orientuotos į klientų patirties gerinimą ir teigiamo požiūrio į viešąjį transportą stiprinimą. Didelis dėmesys skirtas visuomenės edukacijai bei skatinimui aktyviau rinktis viešąjį transportą kaip patogią ir tvarią judumo alternatyvą. </t>
  </si>
  <si>
    <t xml:space="preserve">Edukacija vykdoma socialiniuose tinkluose nuolat informuojant gyventojus apie judumo pokyčius, mieste priimtus sprendimus. Vykdomos edukacijos mokiniams, studentams konfernecijų ir organizuojamų susitikimų metu. </t>
  </si>
  <si>
    <t>5.3.1.7.</t>
  </si>
  <si>
    <t>Vykdyti kelio saugumo auditą ir eismo saugos priemonių efekto stebėseną</t>
  </si>
  <si>
    <t>Judu nuolatos dalyvauja auditų aptarimuose teikia pastabas projektams</t>
  </si>
  <si>
    <t>Naujai parengtiems projektams yra užsakomas ir atliekamas Eismo saugumo auditas.</t>
  </si>
  <si>
    <t>5.3.1.8.</t>
  </si>
  <si>
    <t>Užtikrinti įskaitinių eismo įvykių ir juodųjų dėmių stebėsenos tęstinumą</t>
  </si>
  <si>
    <t>Išanalizuotos visos 2025 metų juodos dėmės. Eismo valdymo specialistai nuolatos reguoja į eismo įvykius mieste, fiksuoja žemėlapyje, bendradarbiauja su policija.</t>
  </si>
  <si>
    <t>Parengti juodųjų dėmių pasai, vykdomas tęstinumas.</t>
  </si>
  <si>
    <t>5.3.2.</t>
  </si>
  <si>
    <t xml:space="preserve">UŽDAVINYS. Miesto susisiekimo sistema – draugiška gyventojų sveikatai ir aplinkai
</t>
  </si>
  <si>
    <t>5.3.2.1.</t>
  </si>
  <si>
    <t>Parengti, patvirtinti ir pradėti taikyti žiedinės ekonomikos principus susisiekimo infrastruktūros projektų įgyvendinime</t>
  </si>
  <si>
    <t>Šiuo uždaviniu bus siekiama mažinti susisiekimo sistemos sukeliamą neigiamą poveikį žmogui ir aplinkai bei diegti darnaus judumo ir žiedinės ekonomikos principus.</t>
  </si>
  <si>
    <t>Peržiūrima susisiekimo komunikacijų projektų sprendiniai - tikslinant trasas paliekant kuo daugiau saugotinų medžių ir didesnį sodinamų želdinių skaičių</t>
  </si>
  <si>
    <t>Peržiūrima susisiekimo komunikacijų projektų sprendiniai siekiant sumažinti kietųjų dangų plotą, tikslinant trasas paliekamat kuo daugiau saugotinų medžių ir didesnį sodinamų želdinių skaičių</t>
  </si>
  <si>
    <t>Gatvėse erdvės planuojamos pagal žaliojo Vilniaus idėją - rengiant susisiekimo komunikacijų projektus atliekama želdinių dendrologinė analizė. Projektuojant gatves planuojami didesni sodinamų želdinių skaičiai. Įgyvendinti projektai: Ukmergės g., Geležinio Vilko g, Savanorių pr. rekonstravimo projektai.</t>
  </si>
  <si>
    <t>5.3.2.2.</t>
  </si>
  <si>
    <t>Sudaryti sąlygas aktyvesniam elektromobilių naudojimui įrengiant elektromobilių įkrovimo stoteles</t>
  </si>
  <si>
    <t xml:space="preserve">
2025 m. Vilniaus apšvietimas įrengė 295 elektromobilių įkrovimo stotelę apšvietimo stulpuose</t>
  </si>
  <si>
    <t xml:space="preserve">2024 m. Vilniaus apšvietimas įrengė 101 elektromobilių įkrovimo stotelę. Parengtas 2025-2027 m. elektromobilių plėtros planas ir lokacijos. </t>
  </si>
  <si>
    <t>5.3.2.3.</t>
  </si>
  <si>
    <t>Atnaujinti viešojo transporto priemonių parką ekologiškomis transporto priemonėmis</t>
  </si>
  <si>
    <t>UAB „Vilniaus viešasis transportas“</t>
  </si>
  <si>
    <t>2025 04 11 Baigtas pirmas troleibusų parko atnaujinimo etapas. Miesto gatvėmis pradėjo riedėti 91 autonominės eigos dviašis Škoda Tr32 troleibusas.</t>
  </si>
  <si>
    <t>Planuojama, kad iki 2026 m. pabaigos Vilniaus miesto gatvėmis pradės kursuoti 81 naujas autonominės eigos "Solaris Trollino 18" troleibusai.</t>
  </si>
  <si>
    <t>2024 -2025 m. UAB „Vilniaus viešasis transportas“ įsigijo 91 dviašį troleibusą su autonomine rida.</t>
  </si>
  <si>
    <t xml:space="preserve">Planuojamas antro etapo pirkimas įsigyjant 73 triašius troleibusų su autonomine rida.
2025-03-12 priimtas Tarybos sprendimas 1-946 "Dėl pritarimo UAB „Vilniaus viešasis transportas“ vietinio reguliaraus susisiekimo viešojo transporto priemonių parko atnaujinimui įsigyjant autobusus“. Planuojama įsigyti 145 elektrinius autobusus ir 16 vandenilinius autobusus.
</t>
  </si>
  <si>
    <t>5.3.2.4.</t>
  </si>
  <si>
    <t>Įvesti mažos taršos zonas</t>
  </si>
  <si>
    <t>2024-2030</t>
  </si>
  <si>
    <t>MTZ įsigaliojo nuo 2025-01-01. Nuo 2025.07.01 taikoma papildoma priemonė - padidintas parkavimo tarifas (mėlyna zona).</t>
  </si>
  <si>
    <t>Vilniaus taikomos ribojimo priemonės, t. y. didesni parkavimo įkainiai bei kilpinio eismo organizavimas, atitinka rekomendacijose nurodytą ribojimų apimtį. Negalime įvesti papildomų ribojimų, kol vyksta senamiesčio gatvių rekonstrukcijos darbai (Vokiečių, Trakų, Maironio, B. Radvilaitės g.), nes rekonstrukcijaų metu yra taikomi eismo organizavimo pakeitimai.</t>
  </si>
  <si>
    <t xml:space="preserve">Įvesta mažos taršos zona (įsigalioja nuo 2025-01-01) apima šias Vilniaus senamiesčio gatves: Islandijos g., Vilniaus g. (nuo Islandijos g. iki Trakų g.), Klaipėdos g., Liejyklos g. (nuo Vilniaus g. iki Totorių g.) ir Benediktinių g. (nuo Vilniaus g. iki Šv. Ignoto g.). </t>
  </si>
  <si>
    <t>5.3.2.5.</t>
  </si>
  <si>
    <t>Sudaryti sąlygas ir pradėti naudoti miesto lygio oro mobilumo susisiekimo sistemas</t>
  </si>
  <si>
    <t>2027-2030</t>
  </si>
  <si>
    <t>Terminas nuo 2027 m.</t>
  </si>
  <si>
    <t>5.3.2.6.</t>
  </si>
  <si>
    <t>Skatinti dviračių naudojimą prekių transportavime ir įmonių veikloje</t>
  </si>
  <si>
    <t>5.3.2.7.</t>
  </si>
  <si>
    <t>Tobulinti logistikos sistemą Vilniaus mieste</t>
  </si>
  <si>
    <t>Atnaujintas trumpalaikio sustojimo vietų prekėms išsikrauti arba pasikrauti horizontalusis žymėjimas - geltonos ištisinės linijos pakeistos į geltonas brūkšnines linijas. Tai įgyvendinta iš viso rinkliavoje esančiose 66 lokacijose.</t>
  </si>
  <si>
    <t xml:space="preserve"> Siekiant aiškiau informuoti vairuotojus apie trumpalaikiam sustojimui, išsikrauti ir (arba) pasikrauti prekes, pasiimti ir (arba) paleisti keleivius, skirtas vietas, kurios pažymėtos kelio ženklu Nr. 333 „Draudžiama stovėti“, buvo panaikintas klaidinantis horizontalusis ženklinimas 1.1 „Siaura ištisinė linija“.
Papildomai lygiagrečios trumpalaikio stovėjimo vietos, kur visą laiką galioja kelio ženklas Nr. 333 „Draudžiama stovėti“, papildomai buvo pažymėtos horizontaliojo ženklinimo 1.9 „Geltona brūkšninė linija“.
Mėlynoje zonoje – 21 lokacijos;
Raudonoje zonoje – 29 lokacijos;
Geltonoje zonoje – 10 lokacijos;
Žalioje zonoje – 6 lokacijos;
Iš viso – 66 lokacijos.</t>
  </si>
  <si>
    <t>Kaukysos g. 18 įrengtos 3 prekių išsikrovimo vietos (pilotinis projektas). Kreiptasi į Susisiekimo ministeriją, kad būtų įteisinti išsikrovimo vietų kelio ženklai.
Pagal prašymus ir poreikį pertvarkant gatves dalis stovėjimo vietų skiriama prekių išsikrovimui. Išsikrovimo vietos įrengtos Gedimino pr., Islandijos, Totorių, Lvivo, Aukštaičių, Subačiaus, Užupio, Šv. Jono, Didžiojoje, Šventaragio ir kitose gatvėse.</t>
  </si>
  <si>
    <t>5.3.2.8.</t>
  </si>
  <si>
    <t>Įgyvendinti triukšmo valdymo sprendimus</t>
  </si>
  <si>
    <t>Triukšmą mažinančios sienutės Oslo gatvėje projekto įgyvendinimas perkeltas į vėlesnius laikotarpius.</t>
  </si>
  <si>
    <t>5.4.</t>
  </si>
  <si>
    <t>TIKSLAS. AUGANTIS MIESTO PASIEKIAMUMAS</t>
  </si>
  <si>
    <t>5.4.1.</t>
  </si>
  <si>
    <t xml:space="preserve">UŽDAVINYS. Vilniaus miestas patogiai pasiekiamas keleiviams iš aplinkinių teritorijų
</t>
  </si>
  <si>
    <t>5.4.1.1.</t>
  </si>
  <si>
    <t>Sudaryti sąlygas iš Vilniaus rajono miestą pasiekti dviračiu ir pėsčiomis</t>
  </si>
  <si>
    <t>Infrastruktūros struktūrinis padalinys/SĮSP</t>
  </si>
  <si>
    <t>Užbaigta Nemenčinės pl. rekonstrukcija</t>
  </si>
  <si>
    <t xml:space="preserve">JUDU įdiegė šviesoforinį eismo valdymą, patį mazgą pritaikant dviračių ir pėsčiųjų eismui. Patogesniam susiekimui viešuoju transportu rekonstruotoje atkarpoje atnaujintos esamos ir įrengtos 9 naujos autobusų stotelės. Siekiant užtikrinti aplinkinių gyventojų komfortą, pastatytos triukšmą slopinančios sienelės, o per visą atkarpą nutiestas 4,5 m pločio pėsčiųjų ir dviračių takas. Užtikrinant saugų eismą įrengti apsauginiai atitvarai. </t>
  </si>
  <si>
    <t>Kartu su Nemenčinės plento rekonstrukcija įrenginėjamas dviračių ir pėsčiųjų takas, kuris sudarys sąlygas miestą pasiekti dviračiu iarba pėsčiomis. Statybų pabaiga planuojama 2025 metais</t>
  </si>
  <si>
    <t>5.4.1.2.</t>
  </si>
  <si>
    <t>Miesto magistralines gatvių jungtis ir aplinkkelių tinklą sujungti su pagrindiniais užmiesčio automobilių keliais</t>
  </si>
  <si>
    <t>Toliau vertinami miesto ir užmiesčio jungčių poreikiai, planuojant galimus sprendinius ilgalaikėje susisiekimo sistemos plėtroje. Atliekamas žemės sklypų paėmimas visuomenės poreikiams.</t>
  </si>
  <si>
    <t>Atliekamas žemės sklypų paėmimas visuomenės poreikiams.</t>
  </si>
  <si>
    <t>5.4.1.3.</t>
  </si>
  <si>
    <t>Bendrinti regioninio viešojo transporto sistemą ir diegti vieningo bilieto sistemą</t>
  </si>
  <si>
    <t>Įgyvendinta integracija su Vilniaus rajono autobusu parku, sudarant galimybę rajono gyventojams perkantiems rajono bilietą, tuo pačiu įsigyti ir Vilniaus miesto viešojo transporto 60 min. bilietus. Atitinkamo funkcionalumo sprendimas (QR kodo pavidalu) buvo įgyvendintas 2025 gruodžio mėnesį, o pats sprendimas į veikimo aplinką paleistas 2026 m. kovo 2 dieną. Taip pat vykdant šį projektą buvo papildomai atlikta integracija su Vilniaus rajono aplikacija ARTI ir šioje aplikacijoje nuo 2026-03 galima įsigyti Vilniaus miesto viešojo transporto bilietus, pasitikrinti maršrutų tvarkaraščius, planuoti keliones, stebėti autobusų judėjimą.</t>
  </si>
  <si>
    <t>1. Pakeisti teisės aktai (Vilniaus rajono autobusų parko įstatai) dėl bilietų platinimo Vilniaus rajono autobusuose.
2. Pasirašytos bendradarbiavimo sutartys su Vilniaus rajono autobusų parku bei Vilniaus rajono savivaldybe.
3. Atlikti techniniai informacinių sistemų integracijos darbai (per API) bei kasos aparatų suprogramavimas.</t>
  </si>
  <si>
    <t xml:space="preserve">Tęsiamas bendradarbiavimas su Vilniaus regiono savivaldybėmis dėl vieningos e. bilieto sistemos integracijos galimybių. Konsultantai šiuo metu rengia Vilniaus rajonui studiją, kuri turėtų pasiūlyti finansinį ir procesinį veikimo modelį tarp miesto ir rajono. </t>
  </si>
  <si>
    <t>5.4.2.</t>
  </si>
  <si>
    <t xml:space="preserve">UŽDAVINYS. Keleiviams patogus tarptautinis susisiekimas
</t>
  </si>
  <si>
    <t>5.4.2.1.</t>
  </si>
  <si>
    <t>Tikslingai vystyti susisiekimą geležinkelių transportu</t>
  </si>
  <si>
    <t>Šiuo uždaviniu siekiama, kad Vilniaus miestas būtų patogiai pasiekiamas tarptautiniu mastu.</t>
  </si>
  <si>
    <t>Geležinkelio transporto vystymas yra valstybės, ne savivaldybės kompetencijos lygmens klausimas. Savivaldybė palaiko Susisiekimo ministerijos pastangas Vilnių prijungti prie Rail Baltica geležinkelio trasos, kadangi tai ženkliai pagerintų Vilniaus pasiekiamumą geležinkelių transportu ir tarptautiniu mastu.</t>
  </si>
  <si>
    <t>5.4.2.2.</t>
  </si>
  <si>
    <t>Nuosekliai vystyti Vilniaus oro uosto infrastruktūros kompleksą bei didinti skrydžių krypčių skaičių</t>
  </si>
  <si>
    <t>Vilniaus oro uosto infrastruktūros komplekso vystymas yra valstybės lygmens klausimas.</t>
  </si>
  <si>
    <t>5.4.2.3.</t>
  </si>
  <si>
    <t>Prisijungti prie tarptautinio vieningo bilieto ir kelionės planavimo platformos</t>
  </si>
  <si>
    <t>Viešojo transporto maršrutų tvarkaraščių bei viešojo transporto realaus laiko atvaizdavimo aktualus GTFS failas (kuriuo naudojasi ir Google) yra atvirai talpinamas atviruose duomenyse judu. lt (https://judu.lt/atviri-duomenys/)</t>
  </si>
  <si>
    <t xml:space="preserve">Nuo 2025 balandžio mėn. keleiviams atvykstantiems į Vilnių sudarytos galimybės įsigyti jungtinį bilietą – pirkdami tarpmiestinį autobuso bilietą svetainėse ir mobiliose aplikacijose autobusubilietai. lt ir eurolines. lt., keleiviai gali lengvai pridėti ir sostinės viešojo transporto bilietą. Vos atvykę į Vilnių miesto svečiai gali iškart naudotis viešuoju transportu, be papildomų rūpesčių dėl bilietų įsigijimo vietoje. </t>
  </si>
  <si>
    <t>Sukurta galimybė keliaujant į/iš Vilniaus traukiniu įsigyti Vilniaus miesto viešojo transporto bilietą kartu su traukinio bilietu</t>
  </si>
  <si>
    <t>2023 m. sukurta galimybė keliaujant į/iš Vilniaus traukiniu įsigyti Vilniaus miesto viešojo transporto bilietą kartu su traukinio bilietu</t>
  </si>
  <si>
    <t>EKONOMINĖS PLĖTROS IR TURIZMO SRITIS</t>
  </si>
  <si>
    <t>6.1.</t>
  </si>
  <si>
    <t>TIKSLAS. IŠSKIRTINĖS, GLOBALIAI SĖKMINGOS INOVATYVAUS VERSLO EKOSISTEMOS</t>
  </si>
  <si>
    <t>6.1.1.</t>
  </si>
  <si>
    <t xml:space="preserve">UŽDAVINYS. Vilnius – tarptautinis aukštą pridėtinę vertę kuriančių verslų traukos centras
</t>
  </si>
  <si>
    <t>6.1.1.1.</t>
  </si>
  <si>
    <t>Sukurti ir įgyvendinti miesto tikslinių industrijų vystymo strategiją ir veiksmų planą</t>
  </si>
  <si>
    <t>Šiuo uždaviniu bus siekiama įvardinti miestui prioritetines industrijas, į kurias bus nukreiptos verslumą skatinančios ir verslus pritraukiančios priemonės. Siekiama, kad Vilnius taptų šių tikslinių industrijų verslų traukos centru tarptautiniame kontekste.</t>
  </si>
  <si>
    <t>GO Vilnius: 2025 metais veiksmų šiuo klausimu nebuvo daryta.</t>
  </si>
  <si>
    <t xml:space="preserve">GO Vilnius: 2024 metais veiksmų šiuo klausimu nebuvo daryta. </t>
  </si>
  <si>
    <t>6.1.1.2.</t>
  </si>
  <si>
    <t>Supaprastinti verslų įsikūrimo procesą, sudarant palankią teisinę aplinką bei formuojant įsikūrimo paskatų sistemą</t>
  </si>
  <si>
    <t>Licencijavimo ir leidimų struktūrinis padalinys</t>
  </si>
  <si>
    <t>GO Vilnius kartu su VMSA iniciavo susitikimą kurti Vilniaus miesto investicijų greitąją programą.</t>
  </si>
  <si>
    <t>Susitikimas įvyko 2025 metų pabaigoje, tad praktiniai darbai: tikslinių auditorijų apibrėžimas, procesų ir procedūrų kūrimas, ir kt. keliasi į 2026 metus, kuomet ir tikimasi paleisti šią programą</t>
  </si>
  <si>
    <t>6.1.1.3.</t>
  </si>
  <si>
    <t>Tikslingai vystyti industrinius parkus ir mokslo slėnius</t>
  </si>
  <si>
    <t>Investicinių projektų valdymo padalinys</t>
  </si>
  <si>
    <t>VšĮ „GO Vilnius“; VŠĮ „Northtown Vilnius“; VšĮ „Geležinkelių logistikos parkas“; VŠĮ,,Saulėtekio slėnio mokslo technologijų parkas“(SSMTP)</t>
  </si>
  <si>
    <t xml:space="preserve">2025 metais VšĮ "Saulėtekio slėnio mokslo technologijų parkas" pagrindinės 2025 m. veiklos sritys: infrastruktūros paslaugos inovatyviam verslui; verslo ir mokslo bendradarbiavimo, žinių ir technologijų perdavimo skatinimas; verslumo skatinimo, inkubavimo paslaugų teikimas mažoms ir vidutinėms įmonėms; vietos ir užsienio investicijų skatinimas bei tarptautinio žinomumo didinimas </t>
  </si>
  <si>
    <t xml:space="preserve"> Įgyvendinami per 2025 metus Parko projektai: EU-LAC Innovation Cooperation; Green Grid; GENESIS; WE-RISE; HUCO LABS: Bendradarbiavimo laboratorijos tarp aukštojo ir profesinio mokymo, universitetų ir įmonių; FINEX: Geriausių eksperimentavimo praktikų ir erdvių sujungimas ir skatinimas; SmartEcoTech: Sumani ir klimatui neutrali Lietuva; StreamIT: Kryptingas mergaičių ir moterų įtraukimas į STEAM švietimą, inovacijas ir tyrimus; EU. fficient: Europos fasilitatorių bendruomenės, orientuotos į bendro kūrimo mokymus, tinklų kūrimą ir praktinį mokymąsi; UASeeds: Drąsos sėklos; 
StartupLAB; LIAISE: Pramonės simbiozės suinteresuotų šalių tarptautinis bendradarbiavimas, plėtra, žinių ir technologijų perdavimas; BioBoosters; EDIH VILNIUS; MERIT: Išmaniųjų, saugių ir tarpusavyje susijusių sistemų magistro laipsnis; Net0Manager: Anglies dvideginio valdymo mokymo kursai verslininkams, siekiantiems neutralumo klimatui. Plačiau: https://ssmtp.lt/projektai/</t>
  </si>
  <si>
    <t>2024 metais VŠĮ,,Saulėtekio slėnio mokslo technologijų parkas“(SSMTP) toliau vykdė veiklą, užtikrinančią kokybiškas paslaugas žinioms imliam verslui, skatino verslo idėjų komercializavimą.</t>
  </si>
  <si>
    <t>VŠĮ,,Saulėtekio slėnio mokslo technologijų parkas“:
2024 m. pabaigoje parke veikia 41 įmonė. Didžiausia Parke veikiančių įmonių dalis savo veiklą vykdė el. prietaisų kūrimo srityje – 11 iš
48 narių. Tarp populiariausių veiklos sričių taip pat yra BIM ir informacinės technologijos.
Per 2024 metus Parkas dalyvavo 8 tarptautinių projektų paraiškas pateikime ir aktyviai
įgyvendino 13 nacionalinių bei tarptautinių projektų. Jų tematikos apima įmonių skaitmeninimą,
švariąsias technologijas bei paramą startuoliams – sritis, kurios yra esminės siekiant regiono ir šalies
inovacijų augimo. Bendras visų įgyvendinamų projektų biudžetas generuoja daugiau nei 2.5 milijonus
eurų paramos 2-3 metų laikotarpiui.
Parko pagrindinės projektinės veiklos apima įmonių konsultavimą, mentorystę,
mokymus bei tinklaveikos skatinimą.</t>
  </si>
  <si>
    <t>6.1.1.4.</t>
  </si>
  <si>
    <t>Skatinti Vilniaus klasterių bendradarbiavimą, kurti Techfusion miesto ekosistemą</t>
  </si>
  <si>
    <t>Per 2023–2025 m. laikotarpį Vilnius iš sparčiai augančios ekosistemos tapo brandžia inovacijų sostine, kurios technologijų sektoriaus vertė pasiekė 15,5 mlrd. Eur. „GO Vilnius“ Verslo skyrius kryptingai siekia tolimesnio ekosistemos augimo bei stiprėjimo ir inovacijų skatinimo, kartu su partneriais kurdamas terpę, kurioje verslas ir mokslas randa bendrų sprendimų. Prie inovacijų kultūros puoselėjimo skyrius tiesiogiai prisideda bendraorganizuodamas tokius renginius kaip „Startup meetup Vilnius“ bei „Tyrėjų Grand Prix“, o vietos talentų ir verslų tarptautinę plėtrą bei bendruomenės ryšius stiprina per „Going Global“ renginių serijas. Šiandien Vilniuje veikiantys daugiau nei 900 startuolių ne tik kuria aukštą ekonominę vertę, bet ir naudojasi mieste sukurta infrastruktūra bei „GO Vilnius“ inicijuotu partnerysčių tinklu, leidžiančiu technologijų įmonėms klestėti ir didinti miesto tarptautinį konkurencingumą.</t>
  </si>
  <si>
    <t>„Startup Meetup Vilnius“ renginiai kuria gyvą bendruomenės „hub’ą“, kuriame ankstyvos stadijos startuoliai arba idėjų turintys asmenys, investuotojai ir ekosistemos lyderiai dalijasi žiniomis, kuria naujus ryšius, inicijuoja bendradarbiavimą. Tokie renginiai tiesiogiai skatina startuolių skaičiaus augimą Vilniuje, didina startuolių matomumą visose vystymosi stadijose ir tiesiogiai prisideda prie Vilniaus, kaip gyvybingo technologijų ir inovacijų miesto, augimo. 2025 m. kartu su „Unicorns Lithuania“ ir „Startup Lithuania“ buvo suorganizuota 10 „Startup Meetup Vilnius“ renginių: renginiuose sudalyvavo daugiau nei 1500 žmonių; patirtimi dalinosi 20 startuolių įkūrėjų, investuotojų ir ekosistemos lyderių (Anette Nørgaard, SHINE fondo iš Danijos steigėja ir valdybos narė; Povilas Sabaliauskas, „Pulsetto“ bendrasteigėjas ir vadovas; Akvilė Meškauskaitė-Dobrajs, „Knotty Ones“ bendrasteigėja; Karina Andriukaitienė, LT VCA Valdybos narė ir kt.); apsilankė 12 investuotojų; 60 startuolių pristatė savo idėjas investuotojams. 2025 m. „Tyrėjų Grand Prix“ buvo sėkmingai įgyvendintas kaip nacionalinio masto iniciatyva, skirta stiprinti mokslo, verslo ir investuotojų bendradarbiavimą, skatinti komercializavimo galimybes ir didinti Vilniaus, kaip inovacijų ir mokslo miesto, matomumą. Renginys tapo efektyvia platforma ankstyvosios stadijos mokslinių projektų matomumui didinti, dialogui su investuotojais palaikyti ir formuoti Vilniaus miesto įvaizdį, kaip erdvės, kurioje gimsta ir auga mokslu grįstos inovacijos. Iniciatyva sulaukė 37 jaunųjų tyrėjų paraiškų, iš kurių 32 lietuvių ir 5 užsieniečių; įsitraukė mentoriai iš rizikos kapitalo fondų ir „Rotary“ akademijos, Komercijos ir prekybos rūmų atstovai;
apdovanojimai pritraukė 313 dalyvių, iš kurių: 47 rizikos kapitalo atstovai iš Lietuvos, 3 rizikos kapitalo atstovai iš užsienio, 40 aukščiausio lygio vadovų ir verslo savininkų iš ekosistemos; 10 tyrėjų pristatė savo idėjas investuotojams; po renginio įvyko 7 investicijų ar bendradarbiavimo aptarimai tarp laureatų ir rizikos kapitalo fondų. „Going Global“ renginiai yra labiausiai orientuoti į spartaus augimo fazėje esančius startuolius. Renginių metu ekspertai iš užsienio dalinasi patarimais, kaip startuoliams iš Vilniaus laimėti savo tikslinės auditorijos užsienyje „mintis ir širdis“. 2025 m. buvo suorganizuoti 4 „Going Global“ renginiai: „Going Global 2“ nagrinėjo, kaip dirbtinis intelektas keičia žiniasklaidą ir tarptautinę komunikaciją, diskusijose dalyvaujant TechCrunch ir Sifted žurnalistams. „Going Global 3“ išryškino aukštųjų technologijų sektorius – lazerius, finan
sų technologijas ir biotechnologijas – ir su BBC bei The Next Web parodė, kaip sudėtingos startuolių idėjos gali tapti suprantamomis ir įtaigiomis pasaulinei auditorijai. „Going Global 4“, vykęs kartu su „Investor Camp“ ir „Startup Fair“, buvo skirtas tarptautiniam matomumui ir patrauklumui investuotojams didinti, į diskusijas įtraukiant Inc. Magazine ir Tech. eu atstovus. „Going Global 5“ parodė, kaip Vilniuje gimę startuoliai sėkmingai veikia pasauliniu mastu – nuo kilmės istorijos pavertimo konkurenciniu pranašumu iki dirbtinio intelekto taikymo ir kylančių inovacijų centrų augimo, dalyvaujant žurnalistams iš Delfi, Forbes USA, Interesting Engineering ir ZDNet.</t>
  </si>
  <si>
    <t>„Vilnius TechFusion" skatino skirtingų sektorių bendradarbiavimą: prisidedant prie 20 vnt. ekosistemos renginių; organizuojant Startup Meetup Vilnius kas mėnesinius renginius (suorganizuoti iš viso 4 renginiai), Going Global, kuris skirtas žurnalistų ekspertiškumo dalijimuisi su verslais, kaip pasiekti savo verslo žinomumą (suorganizuotas vienas renginys) ir Startup Awards, kuriame buvo apdovanotos Vilniaus technologinių verslų ekosistemos įmonės (suorganizuotas vienas renginys).</t>
  </si>
  <si>
    <t xml:space="preserve">2024 m. „Vilnius TechFusion“ skatino skirtingų sektorių bendradarbiavimą prisidedant prie šių renginių:
1. „Fintech Days", vasario 8 d. – Fintech sektoriaus renginys.
2. „Game Awards 2023“, kovo 2 d. – Žaidimų sektoriaus renginys.
3. „Tech mugė.2023“, balandžio 6 d. – Renginys skirtas technologinių sektorių darbdavių sklaidai.
4. „Baltic payment forum“, balandžio 9 d. – Renginys atstovaujantis visas Baltijos šalis apie elektroninius mokestinius procesus. 5. „AI hackaton“, gegužės 16-23 d. - Renginys skirtas dirbtinio intelekto prototipų vystymui. 6. „DEV days Europe 2023“, gegužės 23-24 d. - IT sektoriaus renginys. 7. „Lazy programmer hackaton“, gegužės 24-31 d. - Renginys skirtas IT produktų prototipo kūrimui. 8. „DigiGreen 2024“, birželio 13 d. - Švariųjų technologijų sektoriui skirtas renginys. 9. „DevGamm“, birželio 14-15 d. - Žaidimų sektoriui skirtas renginys. 10. „Baltic VCA summit“, rugsėjo 5-6 d. - Baltijos šalių investuotojų renginys Vilniuje. 11. „Vilnius conference“, rugsėjo 6 d. - Inovacijų ir technologijų Lietuvoje apžvalga. 12. „Block party“, rugsėjo 13 d. - Vilniuje įsikūrusio Practica Capital investicinio fondo rezultatų apžvalga. 13. „Life sciences Baltics“, rugsėjo 18 d. - Renginys skirtas gyvybės mokslų sektoriui. 14. „Investor Camp“, spalio 2 d. - Renginys skirtas pritraukti užsienio investuotojus ir supažindinti su Vilniaus ekosistema. 15. „Startup Fair“, spalio 3 d. - Renginys skirtas pristatyti Lietuvoje esančius startuolius užsienio investuotojams ir pritraukti užsieniečius technologijų ekspertus į Vilniaus ekosistemą. 16. „Hack4Vilnius“, spalio 11-13 d. - Renginys skirtas spręsti Vilniaus problemines vietas kuriant technologinius protototipus šių sričių sprendimui. 17. „Tyrėjų Grand Prix“, spalio 16 d. - Renginys skirtas ugdyti mokslininkų kompetenciją pristatant savo tyrimus ir siekiant pritraukti investicijas. 18. „GameOn“, spalio 18-20 d. - Baltijos šalyse didžiausias žaidimų sektoriaus renginys. 19. „DigiConf. eu“, lapkričio 21 d. - Silicio slėnio, Londono, Berlyno ekspertų patirties dalijimąsis apie skaitmeninius įgūdžius bei priemones. 20. „FirstPick day“, gruodžio 5 d. - Vilniuje įsikūrusio investicinio fondo First Pick renginys, kuriame pristatomi investiciniai rezultatai. 
</t>
  </si>
  <si>
    <t>6.1.1.5.</t>
  </si>
  <si>
    <t>Skatinti tikslinių sričių konferencinį turizmą</t>
  </si>
  <si>
    <t>2025 m. Vilniuje įvyko apie 150 tarptautinių IT, fintech, biotech, fizikinių technologijų sričių konferencijų, pritraukusių ~30 000 dalyvių, iš kurių didžioji dalis buvo iš užsienio. Konferencijos sugeneravo apie 20 mln. Eur ekonominės vertės, prisidėdamos prie miesto aukštos pridėtinės vertės sektorių plėtros. Go Vilnius prisidėjo prie dalies konferencijų pritraukimo ir įgyvendinimo, teikdama partnerystės, kandidatavimo (bid support) ir finansinės paramos sprendimus</t>
  </si>
  <si>
    <t xml:space="preserve">2025 m. kartu su įvairiais ekosistemos partneriais buvo pateikta 13 paraiškų vietos konkursams dėl tikslinių sričių konferencijų organizavimo. Laimėtos 5 konferencijos 2026 - 2030 m. laikotarpiui IT ir lazerių/fotonikos sričių. Dalis konkursų dar tebevyksta, dalis pralaimėta dėl infrastruktūros ar skrydžių trūkumo. Buvo aktyviai dirbama su Lietuvos dirbtinio intelekto asoociacija, Lietuvos programinės įrangos testavimo kvalifikacijų taryba, Lietuvos mikrobiologų asociacija ir kt. ekosistemos dalyviais. </t>
  </si>
  <si>
    <t xml:space="preserve">Pateiktos 7 paraiškos tarptautiniams konkursams, kviečiant TechFusion srities tarptautines mokslo bei verslo konferencijas/kongresus 2024 - 2026 m. organizuoti Vilniuje, t. y. pusė visų 2024 m. pateiktų paraiškų konferencijų konkursams. Jau žinoma, kad Vilnius patvirtintas lazerių srities konferencijai, o 5 konkursai pralaimėti daugiausiai dėl turimos ribotos infrastruktūros arba per didelių kainų. </t>
  </si>
  <si>
    <t xml:space="preserve">Toliau tęstas bendradarbiavimas su Techfusion ekosistemos dalyviais, analizuotos galimybės pritraukti daugiau tarptautinių konferencijų. Dalyvauta specializuotuose industrijos renginiuose, kuriuose susirenka užsienio kientai ieškantys naujų destinacijų savo konferencijoms, suorganizuota 33 pažintiniai vizitai tarptautinių asociacijų atstovams bei užsienio konferencijų organizavimo agentūroms, kurios ieško vietų savo klientų konferencijoms. </t>
  </si>
  <si>
    <t>6.1.1.6.</t>
  </si>
  <si>
    <t>Aktyviai prisidėti prie sėkmingo verslo įsikūrimo mieste teikiant informacines ir koordinacinio pobūdžio paslaugas</t>
  </si>
  <si>
    <t>2025 m. buvo pasiektas sutarimas, jog bus kuriama vieno langelio aptarnavimo paslauga verslo klientams.</t>
  </si>
  <si>
    <t>Susitikimas įvyko 2025 m. pabaigoje, tad praktiniai darbai: partnerių pritraukimas, susitikimų infrastruktūros kūrimas, ir kt. keliasi į 2026 metus, kuomet ir tikimasi paleisti šią programą.</t>
  </si>
  <si>
    <t>Go Vilnius aktyviai prisideda prie:
a) Tikslinės informacijos sklaidos;
b) Tarpinstitucinių veiksmų koordinavimo;
c) Investuotojų konsultavimo.</t>
  </si>
  <si>
    <t>Vilnius Techfusion naujienlaiškio prenumeratorių, bei socialinių tinklų sekėjų skaičius augo daugiau nei 20 %. 
Vilnius pristatytas 7 tarptautinėm (investuotojų, mokslininkų, vyriausybės atstovų, ir tt) delegacijom.
Kartu su strateginiais partneriais Go Vilnius konsultavo daugiau nei 10 potencialių investuotojų iš užsienio apie įsisteigimo galimybes Vilniuje.</t>
  </si>
  <si>
    <t>6.1.2.</t>
  </si>
  <si>
    <t xml:space="preserve">UŽDAVINYS. Plačiai žinomas ir konkurencingas miestas tikslinėse užsienio rinkose
</t>
  </si>
  <si>
    <t>6.1.2.1.</t>
  </si>
  <si>
    <t>Formuojant unikalų miesto įvaizdį, didinti Vilniaus žinomumą ir patrauklumą</t>
  </si>
  <si>
    <t>Šio uždavinio tikslas yra, kad Vilniaus miestas būtų žinomas tarptautiniu mastu, turėtų atpažįstamą įvaizdį, kuris pritrauktų užsienio investuotojus ir verslus.</t>
  </si>
  <si>
    <t xml:space="preserve">Vienas iš „GO Vilnius“ tikslų – didinti Vilniaus tarptautinį žinomumą ir stiprinti patrauklų miesto įvaizdį, siekiant į miestą pritraukti turistų, užsienio investuotojų, talentų ir tarptautinių konferencijų organizatorių. 
Jungtinėje Karalystėje pasiektas augimas (iki 51 %), o naujai įtrauktoje Nyderlandų rinkoje užfiksuotas 55 % startinis žinomumas. Bendrą vidurkį stabilizavo rinkų branda ir demografiniai pokyčiai: pavyzdžiui, Vokietijoje žinomumas siekia solidžius 62 %, o nedidelę rodiklio korekciją dalinai galėjo lemti pasikeitusi tyrimo imties struktūra (didesnė jaunesnių respondentų dalis). Kaimyninėse rinkose (Latvijoje ir Lenkijoje) Vilniaus žinomumas išlieka itin aukštas ir siekia 97 %. 
Kalbant apie miesto patrauklumą, 2025 m. tyrimas atskleidė, kad bendras rodiklio vidurkis siekia solidžius 85,5 %. Ryškūs teigiami rezultatai matomi Jungtinėje Karalystėje, kur pasiektas itin aukštas 91 % patrauklumas, o naujai įtrauktoje Nyderlandų rinkoje fiksuotas 64 % startinis vertinimas. Nors Vokietijoje Vilniaus patrauklumas siekia svarius 74 %, bendrą regiono dinamiką papildo stabilus įvertinimas kaimyninėse Lenkijos bei Latvijos rinkose (89 %). Šie duomenys rodo, kad Vilnius sėkmingai išlaiko emocinį ryšį su artimiausiais keliautojais ir kartu sparčiai stiprina savo, kaip geidžiamos krypties, įvaizdį Vakarų Europoje.
Svarbu pažymėti, kad žinomumo ir patrauklumo dinamika tiesiogiai priklauso nuo platesnio tarptautinio ir geopolitinio konteksto. Vilniaus įvaizdį formavo kompleksiniai informaciniai srautai: tarptautinės naujienos, kultūros ir sporto renginiai bei verslo iniciatyvos, kurios prisidėjo prie bendro miesto atpažįstamumo pasaulinėje erdvėje. </t>
  </si>
  <si>
    <t xml:space="preserve">Siekiant šių tikslų 2025 m. buvo naudojamos nuoseklios rinkodaros ir komunikacijos priemonės: 
- Komunikacija užsienio žiniasklaidoje – kryptingas Vilniaus miesto naujienų bei potencialo pristatymas tikslinėms auditorijoms. 
- Žurnalistų vizitų organizavimas – tarptautinės žiniasklaidos atstovų supažindinimas su miesto stiprybėmis ir unikalumu. 
- Bendradarbiavimas su nuomonės formuotojais – partnerystės su tarptautiniais nuomonės formuotojais. 
- Renginių organizavimas – tarptautinio dėmesio sulaukę renginiai, tokie kaip Šaltibarščių ir „Jaunas kaip Vilnius“ festivaliai, sukūrę didelę ekonominę vertę miestui. 
- Rinkodaros kampanijos – Vilniaus žinomumo ir patrauklumo didinimo kampanijos tikslinėse rinkose. 
- Žinomumo tyrimai, valdomų komunikacijos kanalų ir socialinių tinklų analizė, žiniasklaidos stebėsena – rinkos analizė ir poveikio vertinimas. </t>
  </si>
  <si>
    <t>Vienas pagrindinių „Go Vilnius“ tikslų – didinti Vilniaus tarptautinį žinomumą ir stiprinti patrauklų miesto įvaizdį, siekiant į miestą pritraukti turistų, užsienio investuotojų, talentų ir tarptautinių konferencijų organizatorių. 
Pagrindinis veiklos rodiklis – Vilniaus tarptautinio žinomumo augimas ne mažiau kaip 2 % per metus, remiantis kasmet užsakomo žinomumo tyrimo duomenimis. 2024 m. tyrimas atskleidė išskirtinį žinomumo augimą Jungtinėje Karalystėje ir Vokietijoje – atitinkamai 6 ir 4 procentiniais punktais. Augimą lėmė įvairūs veiksniai: politinių, sporto ir kultūrinių įvykių matomumas bei nuosekli miesto komunikacija užsienyje.</t>
  </si>
  <si>
    <t xml:space="preserve">Punkte: 6.3.3.3 bei 6.3.3.4
Tikslui pasiekti 2024 m. buvo naudojamos nuoseklios rinkodaros ir komunikacijos priemonės: 
- Komunikacija užsienio žiniasklaidoje – kryptingas Vilniaus miesto naujienų bei potencialo pristatymas tikslinėms auditorijoms. 
- Žurnalistų vizitų organizavimas – tarptautinės žiniasklaidos atstovų supažindinimas su miesto stiprybėmis ir unikalumu. 
- Bendradarbiavimas su nuomonės formuotojais – partnerystės su tarptautiniais nuomonės formuotojais. 
- Renginių organizavimas – tarptautinio dėmesio sulaukę renginiai, tokie kaip Šaltibarščių ir „Jaunas kaip Vilnius“ festivaliai, sukūrę didelę ekonominę vertę miestui. 
- Rinkodaros kampanijos – Vilniaus žinomumo ir patrauklumo didinimo kampanijos tikslinėse rinkose. 
- Žinomumo tyrimai, valdomų komunikacijos kanalų ir socialinių tinklų analizė, žiniasklaidos stebėsena – rinkos analizė ir poveikio vertinimas. </t>
  </si>
  <si>
    <t>6.1.2.2.</t>
  </si>
  <si>
    <t>Kurti ir įgyvendinti verslo pritraukimui skirtas rinkodaros priemones</t>
  </si>
  <si>
    <t>Vykdomos įvairios priemonės.</t>
  </si>
  <si>
    <t xml:space="preserve">Komunikacija socialiniuose tinkluose: Vilnius Business, išleido 117 įrašų. Bendrai visi "Go Vilnius" valdomi socialiniai tinklai turėjo 15 % sekėjų augimą lyginant su 2024 metais. Vienas įrašas Vilnius Business „LinkedIn“ platformoje vidutiniškai sulaukė 26 įsitraukimų. Buvo sukurtas įvaizdinis video Fintech tema: Visibility: 10,300+ total views (Singapore Fintech Festival Screen, YouTube, LinkedIn main post, short reels, and partner shares).
2025 m. „Go Vilnius“ verslo skyrius miestą bei miesto investicinę aplinką pristatė 14 tarptautinių renginių užsienyje. Prioritetas buvo pristatyti Vilniaus investicinę aplinką potencialiems investuotojams bei lokacijų ekspertams. Pagrindiniai uždaviniai buvo: susirinkti lokacijų ekspertų duomenų bazę; pristatyti Vilnių tarptautinei tikslinei auditorijai; suprasti, kaip Vilniaus investicinė aplinka atrodo tarptautiniame kontekste; pritraukti lokacijų ekspertų į Vilnių. Iš visų specializuotų renginių – tokių kaip „Site Selectors Guild Summit“, „RAISE Europe“, „Bio International Convention“, „FT Locations“ ir kiti – verta išskirti Vilniaus miesto pristatymą didžiausiame pasaulyje urbanistikos festivalyje MIPIM. Šių renginių metu užmegzta daugiau nei 280 kontaktų, su kuriais aktyviai dirbama iki šiol. 
MIPIM metu įvyko daugiau nei 120 individualių susitikimų; suorganizuota 17 panelinių diskusijų, Vilnius pristatytas pagrindinėje renginio scenoje vykusioje diskusijoje, nacionalinė koncertų salė „Tautos Namai“ buvo nominuoti konkursui MIPIM AWARDS. </t>
  </si>
  <si>
    <t>Vienas pagrindinių „Go Vilnius“ tikslų – didinti Vilniaus tarptautinį žinomumą ir stiprinti patrauklų miesto įvaizdį, siekiant į miestą pritraukti turistų, užsienio investuotojų, talentų ir tarptautinių konferencijų organizatorių. 
2024 m. užsienio žiniasklaidoje Go Vilnius vykdė komunikaciją šiai tikslinei auditorijai - investuotojai, talentai ir tarptautinių konferencijų organizatoriai - ir pasiekė 1,17 mlrd. sklaidos rezultatą (potencialiai pasiekta auditorija).</t>
  </si>
  <si>
    <t>2024 m. Go Vilnius naudojo tokias priemonės: 
- Komunikacija užsienio žiniasklaidoje – kryptingas Vilniaus miesto naujienų bei potencialo pristatymas tikslinėms auditorijoms. 
- Žurnalistų vizitų organizavimas – tarptautinės žiniasklaidos atstovų supažindinimas su miesto stiprybėmis ir unikalumu.</t>
  </si>
  <si>
    <t>6.1.2.3.</t>
  </si>
  <si>
    <t>Užtikrinti Vilniaus miesto konkurencingumo stebėseną ir siekti lyderiaujančių pozicijų miestų reitinguose</t>
  </si>
  <si>
    <t>2025 m. Vilnius sustiprino savo konkurencines pozicijas tarptautiniu mastu, fiksuodamas akivaizdų kilimą išmanaus miesto, konferencijų turizmo ir startup ekosistemų reitinguose. Išskirtini ir kokybiniai lūžio taškai – Europos žaliosios sostinės titulas bei lyderystė užsienio investicijų pritraukimo strategijos kategorijoje, patvirtinantys kryptingą ir nuoseklią miesto plėtros politiką</t>
  </si>
  <si>
    <t>2025 m. Vilnius pasiekė keletą reikšmingų tarptautinių įvertinimų, rodančių augantį miesto konkurencingumą, tvarumą ir investicinį patrauklumą.
Pirma, Vilnius buvo paskelbtas 2025 m. Europos žaliąja sostine. 2024 m. šio titulo miestas dar neturėjo, todėl tai – naujas, aiškiai matomas kokybinis šuolis miesto tvarumo ir žaliųjų politikų pripažinimo srityje. (https://environment.ec.europa.eu/topics/urban-environment/european-green-capital-award/winning-cities/vilnius-2025_en)
Antra, IMD „Smart City Index“ reitinge Vilnius 2025 m. užėmė 34 vietą iš 146 vertintų miestų. 2024 m. Vilnius buvo 47-oje vietoje, tad per metus pakilo net 13 pozicijų. Šis šuolis rodo nuoseklų miesto, kaip išmanaus ir technologijomis grįsto miesto, progresą. (https://inovacijuagentura.lt/news/2025/04/vilnius-13-poziciju-pakilo-pasauliniame-ismaniausiu-miestu-reitinge.html?lang=lt)
Trečia, „fDi European Cities and Regions of the Future 2025“ reitinge Vilnius išlaikė labai aukštą poziciją – 3 vietą tarp vidutinio dydžio Europos miestų bei užėmė 1 vietą už geriausią užsienio investicijų pritraukimo (FDI) strategiją. 2024 m. Vilnius taip pat buvo 3-iame trejetuke, tad matome stabiliai aukštą poziciją su išskirtiniu pranašumu investicijų strategijos kategorijoje. [ecrof25. fdiintelligence](https://ecrof25.fdiintelligence.com)
Ketvirta, „StartupBlink“ pasauliniame startup ekosistemų indekse 2025 m. Vilnius pakilo į 69 vietą pasaulyje. 2024 m. miestas buvo 71-as, todėl fiksuojamas nuosaikus, bet nuoseklus augimas, stiprinantis Vilniaus, kaip augančio technologijų ir startup centro, reputaciją. (https://www.startuplithuania.com/news/vilnius-named-eus-fastest-growing-tech-city-as-lithuania-climbs-global-startup-rankings/)
Penkta, ICCA (International Congress and Convention Association) šalių ir miestų reitinguose Vilnius, remiantis 2024 m. tarptautinių renginių duomenimis (paskelbtas 2025 m.), užėmė 29 vietą Europoje. Pagal 2023 m. duomenis (paskelbta 2024 m.) Vilnius buvo 44-oje vietoje, todėl matomas aiškus šuolis į viršų ir stiprėjanti miesto pozicija tarptautinių konferencijų ir susitikimų rinkoje. https://www.govilnius.lt/media-news/vilnius-leads-the-baltics-in-icca-rankings-2024)
Šešta, Euromonitor „Top 100 Cities“ reitinge Vilnius 2024 m. pirmą kartą pateko tarp 100 geriausių pasaulio miestų ir užėmė 92 vietą pasaulyje. 2023 m. Vilnius šiame šimtuke dar nebuvo, todėl šis įvertinimas ženkliai prisidėjo prie miesto matomumo ir patrauklumo turistams bei talentams, o 2025 m. laikotarpiu jis išlieka svarbiu miesto kokybės ir žinomumo indikatoriumi. https://www.lrt.lt/en/news-in-english/19/2151642/vilnius-makes-world-s-top-100-cities-list-for-the-first-time)</t>
  </si>
  <si>
    <t xml:space="preserve">2024 metais Go Vilnius pateikė paraiškas daugiau nei 10 skirtingų pasaulinių indeksų ir reitingų organizacijų. Kai kurių teikimų rezultatai bus žinomi 2025 metais, tačiau tie, kurie jau yra žiniomi – Vilnius visose pagerino pozicijas arba buvo pripažintas, kaip miestas darąs pažangą. </t>
  </si>
  <si>
    <t>2024 m. Vilnius dar labiau sustiprino savo, kaip strateginio investicijų
traukos centro, pozicijas tarptautiniuose reitinguose. Aukšti įvertinimai
tarptautiniuose indeksuose, sparčiai auganti spartuolių ekosistema ir pripažinimas „fDi Strategy“ reitinge patvirtina miesto inovatyvumą ir konkurencingumą.
„Go Vilnius“ 2024 m. pateikė dvi paraiškas prestižiniams indeksams: „European
Cities and Regions of the Future 2025“ ir EBSA nominacijai „Most
Dynamically-Developing City CEE“. Šių paraiškų rezultatai turės įtakos
2025 m. vertinimams.
Svarbu pažymėti, kad skirtingi reitingai taiko skirtingas vertinimo metodikas.
Kai kuriuose indeksuose miestai gali teikti paraiškas ir pristatyti
savo strategijas, tuo tarpu kituose vietos nustatomos pagal išorinius
duomenis ir nepriklausomas analizes.
Pasauliniu mastu Vilnius jau antrus metus iš eiles užėmė 1 vietą „Consumer
Choice Center“ Dalijimosi ekonomikos indekse, aplenkdamas tokius
miestus kaip Buenos Aires (2 vieta), Madridas (3 vieta) ir Londonas. Reitingas
vertino pavėžėjimo paslaugas, dalijimosi automobiliu galimybes,
greito pristatymo programėles bei kitas paslaugas, įskaitant sporto sales,
butus, bibliotekas ir kt.
„Miestų žaliųjų plotų HUGSI“ indekse Vilnius užėmė 19 vietą pasaulyje – 61 %
miesto teritorijos dengia žaliosios zonos: medžiai, krūmai, ežerai ir kita
augmenija. Be to, pastebimas Vilniaus pozicijų kilimas lyginant su ankstesniais
metais.
Pasauliniame išmaniųjų miestų indekse Vilnius 2024 m. pakilo per 18 vietų
– nuo 65 vietos 2023 m. iki 47 vietos 2024 m. Reitinge vertinamas
gyventojų suvokimas apie miesto technologinę pažangą sveikatos, saugumo,
mobilumo, veiklų, galimybių ir valdymo srityse per pastaruosius
trejus metus.
Vilniaus augimas akivaizdus ir spartuolių ekosistemoje. „Startup Blink“
reitinge Vilnius tarp 1 310 miestų užėmė 71 vietą, pakildamas dviem pozicijomis
nuo 2023 m. Tai rodo, kad Vilnius išlieka svarbus inovacijų ir technologijų
miestas.
Europos reitinguose Vilnius 2024 m., antrus metus iš eiles, pripažintas
„draugiškiausiu miestu verslui“ Vidurio, Pietryčių Europos ir Baltijos šalyse
pagal „Emerging Europe“. Miestas išsiskiria stipriu „Fintech“ ir kino
industrijos sektoriumi bei nuolatiniu tarptautinių ekspertų ir verslo analitikų
dėmesiu.
„European Business Services Association“ 2024 m. pripažino Vilnių vienu
iš labiausiai klestinčių miestų Vidurio Rytų Europoje. Jis dalijosi 2–3 vietomis
su Bratislava.
2024 m. „fDi Intelligence“ sudarytame prestižiniame „Europos ateities
miestų ir regionų“ reitinge Vilnius užeme aukštas pozicijas:
3 vieta bendrame reitinge;
3 vieta ekonominio potencialo kategorijoje;
2 vieta žmogiškojo kapitalo ir gyvenimo būdo kategorijoje;
5 vieta TUI strategijos kategorijoje;
6 vieta draugiškumo verslui kategorijoje.</t>
  </si>
  <si>
    <t>6.1.3.</t>
  </si>
  <si>
    <t xml:space="preserve">UŽDAVINYS. Vilniaus miestas – vienas iš patraukliausių pasirinkimų gyvenimo kokybę vertinantiems užsienio talentams
</t>
  </si>
  <si>
    <t>6.1.3.1.</t>
  </si>
  <si>
    <t>Kurti ir įgyvendinti talentų pritraukimui skirtas rinkodaros priemones</t>
  </si>
  <si>
    <t>Šiuo tikslu bus siekiama į Vilnių pritraukti savo srities profesionalus. Siekiant didinti Vilniaus miesto patrauklumą užsienio talentų akyse, bus įgyvendinamos priemonės, skirtos palengvinti užsieniečių integravimąsi ir tolimesnį gyvenimą mieste.</t>
  </si>
  <si>
    <t>VšĮ "GO Vilnius" padalinys „International House Vilnius“ (IHV) 2025 m. koncentravosi į talentų kelio gerinimą, konsultavo relokacijos klausimais bei užtikrino aptarnavimą jau atvykus.</t>
  </si>
  <si>
    <t>Per 2025 m. IHV veikla kryptingai orientavosi į kliento kelionę – nuo pirmųjų žingsnių atvykus iki sėkmingos integracijos ir ilgalaikio išlaikymo Vilniuje. Didžiausias dėmesys skirtas relokacijos konsultacijoms, padedant užsieniečiams sklandžiai persikelti, susitvarkyti administracinius klausimus ir jaustis užtikrintai naujoje aplinkoje.
Veikdami „vieno langelio“ principu, siekėme maksimaliai palengvinti klientų patirtį – vienoje vietoje teikėme kompleksines paslaugas, aktyviai konsultavome ir lydėjome klientus viso proceso metu. Nuolat augantis aptarnautų klientų skaičius ir aukštas pasitenkinimo įvertinimas (9,07/10) rodo, kad pastangos užtikrinti kokybišką, aiškią ir į klientą orientuotą pagalbą buvo sėkmingos.
Kartu stiprinome informacijos prieinamumą, organizavome nuotolines konsultacijas ir seminarus, bendradarbiavome su partneriais bei verslo ekosistema. Visa tai leido ne tik efektyviai spręsti relokacijos klausimus, bet ir prisidėti prie sklandesnės užsieniečių integracijos bei ilgalaikio jų įsitraukimo Vilniuje. IHV vykdė VMS pavaldžių įmonių apklausą, aiškinosi pagrindines problemas, su kuriomis susiduria užsieniečiai, ieškodami miesto paslaugų. Pagrindiniai iššūkiai identifikuoti ties informacijos trūkumu užsieniečiams suprantamomis kalbomis.</t>
  </si>
  <si>
    <t>VšĮ "GO Vilnius" padalinys „International House Vilnius“ 2023 m. koncentravosi į talentų kelio gerinimą, konsultavo relokacijos klausimais bei užtikrino aptarnavimą jau atvykus.</t>
  </si>
  <si>
    <t>6.1.3.2.</t>
  </si>
  <si>
    <t>Palengvinti užsienio talentų bei jų šeimų integraciją teikiant tikslingą informaciją ir paslaugas, organizuojant integracines veiklas</t>
  </si>
  <si>
    <t xml:space="preserve">„International House Vilnius“ veiklos kryptis apima ne tik integracinius renginius, bet ir sisteminį darbą su skirtingomis auditorijomis: užsieniečiais, vietos bendruomenėmis ir miesto institucijomis. Visų veiklų tikslas yra augantis užsieniečių integracijos lygis Vilniuje ir gerėjantis miesto vertinimas tarp šių tikslinių grupių. Be atvirų kultūrinių, bendruomeninių ir informacinių veiklų, 2025 m. paskutinį ketvirtį kryptis buvo išplėsta atliekant Vilniaus miesto savivaldybei pavaldžių institucijų paslaugų užsieniečiams vertinimą. Analizuotas realus paslaugų prieinamumas nevalstybine kalba, institucijų reagavimas skirtingais kanalais ir jų pasirengimas aptarnauti tarptautinius gyventojus strateginiu lygmeniu. </t>
  </si>
  <si>
    <t xml:space="preserve">Organizuotos veiklos buvo skirtos stiprinti Vilniuje gyvenančių tarptautinių ir vietos bendruomenių tarpusavio ryšius per atvirus, įtraukius ir įvairias miesto grupes jungiančius renginius, orientuotus ne tik į informacijos sklaidą, bet ir į aktyvų dalyvavimą, bendrakūrybą bei kultūrų pažinimą per patirtis. 
IHV veikė kaip jungtis tarp miesto, tarptautinių bendruomenių ir partnerių. Renginiai vyko įvairiose Vilniaus erdvėse: viešosiose miesto aikštėse, festivaliuose, mugėse ir pritaikytose netradicinėse vietose. Veiklos apėmė karjeros, kultūros, sporto, sveikatingumo ir bendruomeninius renginius. 
Veiklos įgyvendintos bendradarbiaujant su miesto iniciatyvomis, tarptautinėmis bendruomenėmis ir partneriais. 
Įgyvendinta daugiau nei dešimt integracinių veiklų, pasiekusių itin skirtingas auditorijas: 
Karjeros ir informaciniai renginiai: IHV stendai „Startup Career Fair“, „Jaunas kaip Vilnius“, „Tech mugė“, diskusijų festivalis „Būtent“ (virš 6 800 dalyvių). 
Kultūriniai ir bendruomeniniai renginiai: meksikietiškos Mirusiųjų dienos šventės minėjimas (1 000 dalyvių), Afrikos bendruomenės maisto ir kultūros renginys (40 dalyvių), „Vilnius Is My City“ renginiai (11 259 dalyviai). „Vilnius Is My City“ – pagrindinis integracijos renginys, vienijantis lietuvius ir užsieniečius Vilniaus gyventojus, siekiantis mažinti socialinius ir kultūrinius barjerus. 2025 m. rugpjūčio 24 d. Bernardinų sode vykęs renginys apėmė 9 val. programą, kurioje dalyvavo 14 atlikėjų iš daugiau nei 60 šalių, daugiau nei 100 dalyvių, 18 verslų ir 31 bendruomenė. Taip pavyko sukurti gyvą, įsitraukimu grįstą kultūrinės įvairovės patirtį. 
Sporto ir sveikatingumo veiklos: tarptautinės futbolo žaidynės su 10 šalių komandomis (346 dalyviai), „Joga netradicinėse erdvėse“ (daugiau nei 200 dalyvių). 
Šventiniai ir labdaros renginiai – IHV gimtadienio renginiai (virš 650 dalyvių), „International Christmas Charity Bazaar“ ir kūrybinės dirbtuvės (70 registracijų). 
Kartu su kolegomis iš Vilniaus miesto savivaldybės pateikta projekto paraiška „Užsienio kilmės gyventojų integracijai“ ir planuojamos veiklos nuo 2026 m. pradžios. 
Veiklos prisidėjo prie tarptautinių bendruomenių matomumo, tarpkultūrinio dialogo stiprinimo ir Vilniaus, kaip atviro bei įtraukaus miesto, įvaizdžio. Dalyvių skaičius viršijo 20 000 žmonių, o veiklos apjungė tiek didelio masto miesto renginius, tiek mažesnes, gilesnį ryšį kuriančias bendruomenines iniciatyvas. </t>
  </si>
  <si>
    <t xml:space="preserve">VšĮ "GO Vilnius" padalinys „International House Vilnius“ įgyvendino seriją integracinių renginių užsieniečiams. Dalyvių skaičius įvairiuose renginiuose ir ekskursijose - 2 554, renginiai - 7. </t>
  </si>
  <si>
    <t>IHV organizavo arba dalyvavo 8 didesnės apimties įvairiuose renginiuose užsieniečiams 2024 m., kuriuose dalyvavo beveik 9 tūkst. Vilniaus mieste gyvenančių užsieniečių. „International House Vilnius“ integraciniai renginiai užsieniečiams:
„Vilnius Is My City“ festivalis
2024 m. renginyje „Vilnius is my city“, dalyvavo daugiau nei 7 000 žmonių. Renginys, kuriame dalyvavo 14 atlikejų iš 9 skirtingų šalių ir 27 partneriai,
mugės teritorijoje suvienijo vietinius gyventojus ir užsieniečius. Renginio dalyviai buvo pakviesti įsitraukti į įvairias diskusijas, susipažinti su mieste veikiančiomis organizacijomis, išbandyti save sportinėse rungtyse ir tiesiog pasinerti į įvairių šalių muzikos ritmus. Renginio reklamą in informaciją matė beveik milijonas žmonių per įvairius komunikacijos kanalus. 
3-asis „International House Vilnius“ gimtadienis
Trečiasis relokacijos ir integracijos centro gimtadienis vyko keliais etapais. Pirmajame minėjimo etape, jau tradiciškai bendradarbiaujant su garsiu Vilniaus gatvių fotografu Vincu Alesiumi, jo socialinių medijų paskyroje buvo garsinamas „International House Vilnius“ bei grotažymės #VilniusIsMyCity vardas. Fotografo paskyroje publikuoti įrašai pasiekė daugiau nei 160 tūkst. auditoriją. Antruoju etapu „IH Vilnius“ pakvietė visus Vilniuje TechFusion sektorių verslus diskusijai, ekosistemos stiprinimo renginyje sudalyvavo 150 dalyvių-partnerių atstovų. Diskusijų renginyje "Kalbėk su manimi lietuviškai" vieši asmenys, politikai, apžvalgininkai diskutavo apie užsieniečių situaciją mieste, poreikius, kylančius mitus. Transliaciją matė gyvai ar vėliau peržiūrėjo daugiau nei 50 tūkst. žmonių. 
Trečiasis IHV gimtadienis tapo svarbiu ivykiu, pabrėžiančiu Vilniaus tarptautiškumą ir užsienio talentų integracijos poreikius.
„International Christmas Tree Vilnius“ / Vilniaus tarptautinė Kalėdų eglutė  
„Kalėdų sostinės“ programoje „Tarptautinė Vilniaus Kalėdų eglė“ pademonstravo turtingą miesto kultūrinę įvairovę, sujungdama šventinius simbolius iš 19 šalių. 
Kiekvienas medžio papuošalas reprezentavo unikalų kultūros simbolį, kurį kuriant prisidėjo dalyvaujančios šalys. Norėdami labiau įsitraukti, lankytojai galėjo nuskaityti QR kodus, kad sužinotų daugiau apie kiekvieno ornamento tradicijas. „Tarptautinė Vilniaus Kalėdų eglė“ sulaukė 13 pranešimų didžiuosiuose naujienų portaluose ir socialinių tinklų kanaluose. 
Kalėdinio vainiko pynimo labdaros renginys („International Christmas Charity Bazaar“ renginio dalis)  
Bendradarbiaujant su Asociacija „International Women's Association of Vilnius“ IHV organizuotas renginys parėmė kasmetinį Tarptautinį Kalėdų labdaros turgų „International Christmas Charity Bazaar“. Jo metu buvo kuriami rankų darbo vainikai, parduoti už aukas labdarai. Tarptautinės Vilniaus bendruomenės dalyviai ne tik džiaugėsi šventine ir prasminga veikla, bet ir tiesiogiai prisidėjo prie vietos labdaros iniciatyvų, darydami pamatuojamą poveikį šventiniu laikotarpiu.  Renginyje dalyvavo 100 dalyvių ir per 3 valandas nupynė 125 paaukoti skirtus vainikus.</t>
  </si>
  <si>
    <t>6.1.3.3.</t>
  </si>
  <si>
    <t>Miesto teikiamas paslaugas pritaikyti užsienio talentų ir jų šeimų poreikiams</t>
  </si>
  <si>
    <t>„International House Vilnius“ atlieka Vilniuje gyvenančių užsieniečių apklausą ir tikslingai dirba su institucijomis sprendžiant labiausiai aktualias problemas.</t>
  </si>
  <si>
    <t xml:space="preserve">„International House Vilnius“ nuo 2021 m. nuosekliai vykdo išsamų užsieniečių pasitenkinimo gyvenimu ir darbu Vilniuje kiekybinį tyrimą. Tyrimo tikslas – surinkti Vilniuje gyvenančių užsieniečių atsiliepimus apie jų pasitenkinimą gyvenimo ir darbo sąlygomis mieste. Taip pat siekiama nustatyti pasitenkinimo ir NPS rodiklius bei įvertinti, kurie aspektai labiausiai lemia NPS lygį. Analizė padeda suprasti pagrindines patirties tendencijas ir identifikuoti sritis, kuriose aktualiausi patobulinimai miesto institucijoms. Duomenys renkami kasmet ir rezultatai leidžia aiškiai matyti ryškėjančias užsieniečių pasitenkinimo ir NPS rodiklių tendencijas.
2025 m. atliekant tyrimą buvo skirtas didesnis dėmesys užsienio studentams atvykusiems studijuoti į Vilnių, kartu su į Vilnių atvykusiais gyventi ir dirbti užsieniečiais. Šiais metais pavyko pasiekti didesnę dalį užsieniečių iš skirtingų regionų.
Šio tyrimo rezultatų analizė bus skelbiama 2026 m., o pagal jau turimus tyrimo rezultatus, matomas teigiamas pokytis tiek pasitenkinimo rodiklių, tiek NPS, ypatingai apklaustų studentų, kurių šiais metais pavyko pasiekti ženkliai daugiau. Dalyvavę užsieniečiai pabrėžia geras gyvenimo sąlygas Vilniuje, kas galėjo lemti teigiamą rezultatų pokyti. 
Turimi rezultatai taip pat leidžia daryti prielaida, kad didžiausia integracijos atotrūkį jaučia užsieniečiai, kurie nemoka lietuvių kalbos ir yra akcentuojamas lietuvių kalbos mokymosi galimybių trūkumas. </t>
  </si>
  <si>
    <t xml:space="preserve">Užsieniečių pasitenkinimo Vilniumi tyrimas 
Siekiant užtikrinti teikiamų paslaugų bei integracijos klausimų aktualumą, 2024 m. pabaigoje IHV komanda atliko Užsieniečių pasitenkinimo Vilniumi tyrimą. Tyrime dalyvavo 321 respondentas iš 73 šalių. Bendri rezultatai atskleidė, kad:  
i) virš 30 % persikėlusių užsieniečių atvyko čia dėl darbo;  
ii) savo gyvenimą Vilniuje jie vertina 6,5/10;  
iii) dauguma gerai įvertino aukštojo mokslo prieinamumą, privačios medicinos paslaugas, automobilio registraciją, banko sąskaitos atidarymo, vaikų švietimo paslaugas;  
iv) respondentai pažymėjo sunkumus dėl integracijos į lietuvių bendruomenę, vairuotojo pažymėjimo gavimo, darbo paieškos.  
Iš tyrimo duomenų aišku, kad mieste ryškėja integracijos problemos. Aukštos kvalifikacijos specialistai akcentuoja norą integruotis ir su tuo susijusias problemas. Tarp įvardytų punktų – lietuvių kalbos kursų trūkumas ir jų nefinansavimas aukštos kvalifikacijos specialistams, informacijos trūkumas apie tai, kam ir kodėl galioja įstatyminiai pasikeitimai nuo 2026 m. Taip pat su integracija kylantis iššūkiai neretai lemia pritrauktų specialistų išvykimą iš Vilniaus. Rekomenduojama įvertinti, kiek ir kokios paslaugos mieste prieinamos kitomis nei lietuvių kalbomis, organizuoti daugiau integracinių renginių visai miesto bendruomenei. 
Atskirą dėmesį kreipti į užsienio studentus Vilniuje ir ieškoti galimybių juos išlaikyti darbo rinkoje po studijų. Šiuo metu iššūkiai norint gauti sveikatos draudimą bei lietuvių kalbos mokymosi galimybių trūkumas apsunkina šios tikslinės grupės integraciją Vilniuje. </t>
  </si>
  <si>
    <t>6.2.</t>
  </si>
  <si>
    <t>TIKSLAS. PATOGIAUSIAS MIESTAS DINAMIŠKIEMS VERSLAMS</t>
  </si>
  <si>
    <t>6.2.1.</t>
  </si>
  <si>
    <t xml:space="preserve">UŽDAVINYS. Inovatyvi ir greitai reaguojanti verslo aplinka
</t>
  </si>
  <si>
    <t>6.2.1.1.</t>
  </si>
  <si>
    <t>Užtikrinti visų verslui reikalingų savivaldybės administracinių paslaugų pasiekiamumą elektroninėje erdvėje</t>
  </si>
  <si>
    <t>Šiuo tikslu siekiama, kad miestas greitai ir efektyviai reaguotų į miesto verslams kylančius klausimus ir problemas, būtų sudaromos patogios sąlygos verslams steigtis ir augti.</t>
  </si>
  <si>
    <t>Inovacijų ir technologijų grupė</t>
  </si>
  <si>
    <t>6.2.1.2.</t>
  </si>
  <si>
    <t>Siekiant užtikrinti verslo atstovų interesų atstovavimą, aktyviai įtraukti verslo bendruomenę į aktualių sprendimų priėmimą</t>
  </si>
  <si>
    <t>6.2.1.3.</t>
  </si>
  <si>
    <t>Užtikrinti paklausą atitinkančią komercinių ir pramoninių teritorijų bei investicinių objektų pasiūlą</t>
  </si>
  <si>
    <t xml:space="preserve">Nėra duomenų. </t>
  </si>
  <si>
    <t>6.2.1.4.</t>
  </si>
  <si>
    <t>Kurti ir įgyvendinti verslumą ir inovacijas skatinančias programas</t>
  </si>
  <si>
    <t>6.2.2.</t>
  </si>
  <si>
    <t xml:space="preserve">UŽDAVINYS. Vilnius – išmanaus miesto verslų laboratorija ir akseleratorius
</t>
  </si>
  <si>
    <t>6.2.2.1.</t>
  </si>
  <si>
    <t>Didžiąją dalį išmanaus miesto projektų įgyvendinti įtraukiant verslo partnerius</t>
  </si>
  <si>
    <t>Šiuo tikslu bus siekiama, kad Vilnius taptų atvira erdve inovatyvių verslo idėjų išbandymams miesto judumo ir valdymo srityse</t>
  </si>
  <si>
    <t>Didžiąją dalį išmanaus miesto sprendimų vykdo VMSA IT grupė</t>
  </si>
  <si>
    <t>6.2.2.2.</t>
  </si>
  <si>
    <t>Sudaryti galimybes globaliems verslams Vilniuje testuoti naujus išmanaus miesto sprendimus ir modelius</t>
  </si>
  <si>
    <t>2025 m. „GO Vilnius“ fokusas buvo į globalių verslų pritraukimą, ne galimybių testuoti miesto sprendimus sudarymą.</t>
  </si>
  <si>
    <t>Pagal verslų poreikį yra pristatomi ID Vilnius produktai.</t>
  </si>
  <si>
    <t>Žalumo indekso skaičiuoklė; Vilniaus DEK; Vilniaus judumo žemėlapis; Vilniaus DNR.</t>
  </si>
  <si>
    <t>6.2.2.3.</t>
  </si>
  <si>
    <t>Skatinti Vilniaus miesto įmones bei galimus investuotojus siūlyti ir bandyti savo teikiamus produktus bei paslaugas, pasitelkiant Vilniaus miesto ekosistemos infrastruktūrą ir atvirus duomenis</t>
  </si>
  <si>
    <t xml:space="preserve">2025 m. „GO Vilnius“ į Vilnių atvežė 18 TUI ekospertų, kurie vertino Vilnių kaip destinaciją jų klientų investicijoms. </t>
  </si>
  <si>
    <t>TUI ekspertai vertino Vilniaus investicinį pranašumą prieš kitus ES miestus ne tik per infrastruktūros pranašumą, bet ir talentų kiekį, sprendimų priemėjų įisitraukimą, prieinamų duomenų kokybę ir t. t.</t>
  </si>
  <si>
    <t xml:space="preserve"> „Vilnius TechFusion“ organizuojamuose renginiuose bendradarbiaujama su ekosistemos įmonėmis ir siūloma pristatyti savo siūlomus produktus. 
Citify žemėlapis naudotas mieste vystomų NT projektų pristatymui MIPIM parodoje.</t>
  </si>
  <si>
    <t>Startup Meetup Vilnius renginyje Hostinger bendrovė įsteigė savo prizus Open Mic platformos laimėtojams. Startuolis Pulsetto renginio metu dalinosi savo produkto privalumais bei praktiškai leido išbandyti norintiems.
Citify žemėlapis naudotas mieste vystomų NT projektų pristatymui MIPIM parodoje.</t>
  </si>
  <si>
    <t>6.2.3.</t>
  </si>
  <si>
    <t>UŽDAVINYS. Miesto ekonomikos ir konkurencingumo variklis – lankstūs ir ambicingi žmonės</t>
  </si>
  <si>
    <t>6.2.3.1.</t>
  </si>
  <si>
    <t>Skatinti informacijos mainus ir bendradarbiavimą tarp profesinio rengimo, aukštojo mokslo institucijų ir verslo</t>
  </si>
  <si>
    <t>Bus siekiama, kad darbo rinkos pasiūla mieste atitiktų miesto ir jo verslų poreikius, įvairių sričių specialistai turėtų galimybes persikvalifikuoti ir nuolat tobulėti.</t>
  </si>
  <si>
    <t xml:space="preserve">Vykdoma JIK centro ir taškų veikla. Bendradarbiaujama su dalimi Universitetų studentų atstovybių. Bendradarbiaujama su Vilniaus skėtine jaunimo organzacija, kurios narėmis yra studentų atstovybės arba aukšųjų mokyklų organizacijos. Vykdoma veikla Vilnaus vietos veiklos grupėje, kurioje dalyvauja verslo, NVO ir savivaldybės atstovai. Taip pat aktyviai įsitraukiama į Vilniaus NVO Tarybos veiklą. </t>
  </si>
  <si>
    <t>6.2.3.2.</t>
  </si>
  <si>
    <t>Užtikrinti galimybes persikvalifikuoti ir mokytis visą gyvenimą</t>
  </si>
  <si>
    <t xml:space="preserve">Finansuojamos Veiklių senjorų programos. 2025 metais finansuotos 19 programų (skirta 202 638 Eur). Veiklose dalyvavo 4000 senjorų (virš 60 metų).
</t>
  </si>
  <si>
    <t>Finansuojamos Veiklių senjorų programos.</t>
  </si>
  <si>
    <t>Parengtas Veiklių senjorų programos finansavimo ir administravimo tvarkos aprašo projektas ir pradėti parengiamieji darbai konkursui organizuoti.</t>
  </si>
  <si>
    <t>Konkurso tikslas aktyvinti bendruomenę, teikti sociokultūrines paslaugas siekiant mažinti vyresnio amžiaus žmonių socialinę atskirtį, tobulinti asmenines, pilietines, socialines ir profesines kompetencijas. Konkursui įgyvendinti numatytos biudžeto lėšos 200 tūkst Eur. Planuojama konkurso pradžia 2025 m. pirmas ketvirtis. Veiklos bus vykdomos per 2025 metus. Planuojama, kad programoje dalyvaus daugiau kaip 500 Vilniuje gyvenančių vyresnio amžiaus asmenų (60+ amžiaus).</t>
  </si>
  <si>
    <t>6.3.</t>
  </si>
  <si>
    <t>TIKSLAS. VILNIUS – TURIZMO LYDERIS BALTIJOS JŪROS REGIONE, KURIANTIS IŠSKIRTINĘ VERTĘ MIESTIEČIAMS IR MIESTO SVEČIAMS</t>
  </si>
  <si>
    <t>6.3.1.</t>
  </si>
  <si>
    <t xml:space="preserve">UŽDAVINYS. Efektyvus turistinės vietovės valdymas ir patraukli turizmo aplinka
</t>
  </si>
  <si>
    <t>6.3.1.1.</t>
  </si>
  <si>
    <t>Užtikrinti darnios turizmo plėtros efektyvų planavimą, įgyvendinimą ir stebėseną, atsižvelgiant į turistų poreikius, ekonominę naudą miestui ir gyventojams</t>
  </si>
  <si>
    <t>Šiuo uždaviniu bus siekiama užtikrinti efektyvų Vilniaus – kaip patrauklios turistinės vietovės – valdymą. Turistinės vietovės valdymo gebėjimai siejami su darniu turizmo planavimu, infrastruktūros ir traukos objektų plėtra, partnerystės skatinimu. Turizmo tendencijos ir darni turizmo plėtra skatina reaguoti į miesto gyventojų ir keliautojų poreikius, siekti socialinės ir ekonominės naudos miestui bei gyventojams, stiprinti turizmu suinteresuotų šalių bendradarbiavimą.</t>
  </si>
  <si>
    <t>Vykdomas turizmo plėtros planavimas, atliekama reguliari turistų srautų stebėsena ir analizė pagal tikslines rinkas, skaičiuojama ekonominė turizmo nauda. Atlikti turistų srautų per miesto renginius tyrimai.</t>
  </si>
  <si>
    <t>„GO Vilnius“ tikslas turizmo srityje – pritraukti apie 3 proc. didesnį turistų skaičių (t. y. stabilus, nuoseklus augimas be perteklinių srautų) ir užtikrinti jų pasitenkinimą miestu, kuriant inovatyvius turizmo produktus, skatinant unikalias vietos patirtis, išnaudojant esamą Vilniaus potencialą ir stiprinant turizmo ekosistemą. Daugiausia dėmesio skiriama skrydžių paklausai didinti, bendradarbiauti su tarptautinėmis kelionių platformomis ir užsienio kelionių organizatoriais. Turizmo informacijos centro (TIC) tikslas -– teikti informaciją apie miestą, lankytinas vietas, renginius ir pramogas į Vilnių jau atvykusiems turistams bei padėti užtikrinti kuo geresnę turistų patirtį mieste. Remiantis turistų nakvynių rodikliu iš turisto rinkliavos sistemos, vidutinėmis turistų išlaidomis ir tarptautinėje praktikoje taikomu multiplikatoriumi, turizmo sugeneruota ekonominė nauda siekia apie 900 000 000 Eur. Daugėjant turistų, didėja jų išlaidos apgyvendinimui, maitinimui, transportui, pramogoms ir kultūrai. Tai generuoja papildomų pajamų miesto verslams ir didina biudžeto įplaukas. Turizmo augimas skatina naujų darbo vietų atsiradimą viešbučiuose, restoranuose, kultūros, paslaugų ir renginių sektoriuose. Didesni lankytojų srautai kuria gyvesnę miesto aplinką, skatina renginius, festivalius ir aktyvų miesto gyvenimą.</t>
  </si>
  <si>
    <t>Vykdomas turizmo plėtros planavimas, atliekama reguliari turistų srautų stebėsena ir analizė pagal tikslines rinkas, skaičiuojama ekonominė turizmo nauda. Atliktas turistų pasitenkinimo ir segmentacijos tyrimas</t>
  </si>
  <si>
    <t xml:space="preserve">2024 m. Vilnius sulaukė 1 238 200 turistų (3,9 % daugiau nei 2023 m.), o viešbučiuose keliautojai praleido 2 278 966 naktis. Sugeneruota ekonominė nauda siekia apie 380 mln. EUR ir šis reikšmingas rodiklis bus skaičiuojamas ateityje. Turistai, lankantys Vilnių, dažniausiai atvyksta iš: Lenkijos (100 157 turistai), Vokietijos (82 255 turistai), Baltarusijos (80 883 turistai), JAV (67 373 turistai), Latvijos (56 418 turistai), Jungtinės Karalystės (48 432 turistai), Nyderlandų (44 430 turistai), mažesniųjų Azijos šalių (29 130 turistai), Italijos (26 714 turistai), Prancūzijos (24 494 turistai). Turistų pasitenkinimo tyrimas yra itin svarbus vertinant pasitenkinimo ir rekomendavimo rodiklius – nuo 2019 m. rekomendavimo indeksas (vadinamas NPS) pakilo nuo 47 iki 51, o patenkinti Vilniumi yra 83 %. turistų. Siekiant geriau pažinti atvykstančius turistus ir palyginti jų tipus pagal kelionių įpročius, išlaidas ir informacijos paieškos įpročius, atliktas i turistų segmentavimo analizė, išskirianti penkis turistų tipus. Tyrimų ataskaitos skelbiamos svetainėje https://www.govilnius.lt. </t>
  </si>
  <si>
    <t>6.3.1.2.</t>
  </si>
  <si>
    <t>Skatinti tarpinstitucinį ir tarpšakinį bendradarbiavimą siekiant, kad turizmo plėtra būtų neatsiejama viso miesto plėtros dalis</t>
  </si>
  <si>
    <t>VšĮ „GO Vilnius“; Vyriausiojo miesto architekto struktūrinis padalinys; Infrastruktūros struktūrinis padalinys; Kultūros ir meno struktūrinis padalinys; Sporto ir sveikatingumo struktūrinis padalinys</t>
  </si>
  <si>
    <t>Siekiant darnios turizmo plėtros Vilniaus mieste, nuolat bendraujama ir bendradarbiaujama tiek su kitais savivaldybės padaliniais, tiek su kitomis valstybės institucijomis, veiksmai derinami ir su VšĮ Keliauk Lietuvoje ir kt.</t>
  </si>
  <si>
    <t>Dalyvauta Apgyvendinimo paslaugų klasifikavimo komisijos veikloje, Turizmo tarybos prie EIMIN posėdžiuose, planuojant Lietuvos turizmo plėtrą, reguliariai palaikomas ryšys su Lietuvos oro uostais dėl skrydžių skatinimo veiksmų, vykdyti reguliarūs susitikimai su svarbiausiais turizmo srities asociacijų atstovais dėl turisto rinkliavos bei kitų klausimų, koordinuojami veiksmai ir vykdomos bendros iniciatyvos kartu su VšĮ Keliauk Lietuvoje bei kitais partneriais.</t>
  </si>
  <si>
    <t>Dalyvauta Turizmo tarybos prie EIMIN posėdžiuose, planuojant Lietuvos turizmo plėtrą, reguliariai palaikomas ryšys su Lietuvos oro uostais dėl skrydžių skatinimo veiksmų, vykdyti reguliarūs susitikimai su svarbiausiais turizmo srities asociacijų atstovais dėl turisto rinkliavos bei kitų klausimų, koordinuojami veiksmai ir vykdomos bendros iniciatyvos kartu su VšĮ Keliauk Lietuvoje bei kitais partneriais.</t>
  </si>
  <si>
    <t>6.3.1.3.</t>
  </si>
  <si>
    <t>Vystyti aukštos kokybės laisvalaikio ir miesto patogumų infrastruktūrą, skirtą miesto gyventojams bei svečiams</t>
  </si>
  <si>
    <t>Infrastruktūros struktūrinis padalinys; Miesto tvarkymo ir aplinkos apsaugos struktūrinis padalinys</t>
  </si>
  <si>
    <t>Vykdomi Nacionalinės koncertų salės "Tautos namai", Nacionalinio stadiono, Vilniaus kongresų centro, Neries pakrančių vystymo projektai, dviračių takų tinklo, viešosios transporto infrastruktūros plėtra bei kiti svarbūs miesto projektai įtakos ir turizmo plėtrą Vilniuje.</t>
  </si>
  <si>
    <t>Nacionalinės koncertų salės "Tautos namai" projektas, dviračių takų tinklo, viešosios transporto infrastruktūros plėtra bei kiti svarbūs miesto projektai įtakos ir turizmo plėtrą Vilniuje.</t>
  </si>
  <si>
    <t>6.3.1.4.</t>
  </si>
  <si>
    <t>Kurti stiprią Vilniaus turizmo bendruomenę, įgyvendinant partnerystės projektus</t>
  </si>
  <si>
    <t>Siekiant kurti stiprią Vilniaus turizmo bendruomenę, organizuoti renginiai ir mokymai turizmo ekosistemai.</t>
  </si>
  <si>
    <t>2025 m. turizmo ekosistemos dalyviams buvo įgyvendinta kryptinga mokymų programa, kurios tikslas – gerinti teikiamų paslaugų kokybę ir didinti turistų pasitenkinimą. Programa buvo orientuota į efektyvią informacijos sklaidą, glaudesnio bendradarbiavimo skatinimą ir naujų galimybių turizmo sektoriuje pristatymą. Iš viso suorganizuota 13 mokymų (renginių), reikšmingai prisidėjusių prie turizmo ekosistemos stiprinimo. Juose dalyvavo gidai, viešbučių atstovai, turizmo agentūros ir kitos su turizmu susijusios organizacijos, tiesiogiai darančios įtaką turistų patirčiai. Iš viso mokymuose dalyvavo 707 dalyviai. Mokymų tematikos apėmė kultūrinį ir gastronominį turizmą, naujų turizmo paslaugų pristatymus, socialinių tinklų komunikaciją bei tvarumo klausimus – sritis, kurios yra svarbios formuojant teigiamą turistų patirtį ir pasitenkinimą. Taip pat įgyvendintas tvaraus turizmo konkursas ir 2025 m. įgyvendintos 4 tvaraus turizmo idėjos, prisidėjusios prie tvaraus turizmo kūrimo Vilniuje.</t>
  </si>
  <si>
    <t>Siekiant kurti stiprią Vilniaus turizmo bendruomenę, organizuoti renginiai ir mokymai turizmo ekosistemai, vystomas bendradarbiavimas su „Bocuse d’Or Lietuva“ asociacija.</t>
  </si>
  <si>
    <t>2024 m. turizmo ekosistemos dalyviams buvo organizuoti įvairūs renginiai, skirti informacijos sklaidai, bendradarbiavimo skatinimui ir naujų galimybių pristatymui. Šie renginiai subūrė gidus, viešbučių atstovus, turizmo agentūras ir kitas su turizmu susijusias organizacijas, suteikdami jiems naujausias įžvalgas apie rinkos tendencijas, skaitmeninius įrankius, komunikacijos strategijas bei naujus turizmo produktus. Renginiai vyko tiek gyvai, tiek nuotoliniu būdu, juose iš viso apsilankė netoli 300 dalyvių. Šių renginių tikslas – stiprinti turizmo ekosistemos dalyvių žinias, skatinti bendradarbiavimą ir pristatyti naujas galimybes turizmo sektoriuje. 2024 m. pirmą kartą buvo rengiami trijų dalių svetingumo mokymai „Profesionalus Vilniaus svečių aptarnavimas“. Mokymų tikslas – suteikti išsamių žinių ir praktinių įgūdžių turizmo sektoriaus darbuotojams, siekiantiems pagerinti aptarnavimo kokybę ir klientų patirtį. Visiems mokymų dalyviams buvo įteikti sertifikatai. Šie mokymai tapo vertinga investicija į turizmo sektoriaus profesionalumą ir prisidėjo prie svetingo Vilniaus įvaizdžio stiprinimo. Trijų dalių svetingumo mokymuose iš viso dalyvavo 185 dalyviai. 2024 m. taip pat įgyvendintas bendradarbiavimas su „Bocuse d’Or Lietuva“ – tai prestižinio tarptautinio kulinarinio konkurso nacionalinis padalinys, skatinantis Lietuvos gastronomijos sektoriaus augimą ir šalies virtuvės žinomumą tarptautinėje rinkoje. Organizacija rengia atrankas, mokymus ir bendradarbiauja su vietos verslais bei gastronomijos profesionalais. „Go Vilnius“ bendradarbiavimas su „Bocuse d’Or Lietuva“ yra reikšmingas siekiant stiprinti Vilniaus, kaip gastronominio turizmo krypties, įvaizdį ir pritraukti aukštos kokybės gastronomiją vertinančius keliautojus. Bendradarbiaujant su „Bocuse d’Or Lietuva“ siekiama pritraukti aukštos kokybės gastronomiją vertinančius keliautojus, remti vietos verslus ir ugdyti gastronomijos profesionalus per atrankas, mokymus bei tarptautinį bendradarbiavimą. Su „Bocuse d’Or Lietuva“ organizuojamuose renginiuose iš viso apsilankė 236 dalyviai.</t>
  </si>
  <si>
    <t>6.3.1.5.</t>
  </si>
  <si>
    <t>Skatinti viešosios ir privačios partnerystės projektus, įkuriant naujus traukos objektus</t>
  </si>
  <si>
    <t>AD patarėjas, atsakingas už Viešosios ir privačios partnerystės projektus</t>
  </si>
  <si>
    <t>VšĮ „GO Vilnius“; Viešosios ir privačios partnerystės struktūrinis padalinys; Investicinių projektų valdymo struktūrinis padalinys</t>
  </si>
  <si>
    <t>„GO Vilnius“ prisėjo prie Vilniaus Kongresų Centro PPP projekto iniciavimo.</t>
  </si>
  <si>
    <t xml:space="preserve">Inicijuoti 2024 m. šie trys PPP projektai:
Vilniaus miesto ledo arenos sukūrimas 
Lazdynų baseino paslaugų koncesija 
Paslaugų teikimas treniruočių pastate Ozo g. 14A, Vilniuje (Active Vilnius arena) </t>
  </si>
  <si>
    <t>6.3.2.</t>
  </si>
  <si>
    <t xml:space="preserve">UŽDAVINYS. Aukšta turizmo paslaugų kokybe ir konkurencingais turizmo produktais turistus traukiantis miestas
</t>
  </si>
  <si>
    <t>6.3.2.1.</t>
  </si>
  <si>
    <t>Vystyti aukštos kokybės kultūrinius ir nišinius turizmo produktus, pasitelkiant kūrybingus ir inovatyvius sprendimus</t>
  </si>
  <si>
    <t>Šiuo uždaviniu bus siekiama stiprinti Vilniaus miesto turizmo sektoriaus konkurencingumą, subalansuoti turizmo paslaugų pasiūlą ir paklausą, didinti turistų pasitenkinimą. Turistų poreikių tenkinimas, galimybių išnaudojimas pritraukiant daugiau skirtingų rinkų ir segmentų turistų, prisitaikymas prie pokyčių turizmo sektoriuje (pvz., COVID-19 poveikis, inovacijų diegimas) sąlygoja naujų turizmo produktų kūrimo bei paslaugų kokybės gerinimo procesus. Kūrybiškumas ir orientavimasis į vartotoją yra būtinas, norint sukurti ir turistams pristatyti aukštos kokybės turizmo produktus. Turizmo produktų vystymas reikalauja visų turizmu suinteresuotų šalių bendradarbiavimo, kad Vilniaus miesto turizmo produktai būtų integruoti ir sudarytų galimybes pasiekti turistų pasitenkinimo lygio augimą.</t>
  </si>
  <si>
    <t>2025 m. vystyti kultūriniai ir nišinio turizmo produktai, prisidedantys kuriant teigiamą lankytojų patirtį ir atlikti du turizmo tyrimai, padedantys įvertinti turizmo turinio produktų poreikį ateityje.</t>
  </si>
  <si>
    <t xml:space="preserve">2025 m. vystyti kultūriniai ir nišinio turizmo produktai: nemokamai platinami turizmo leidiniai, autentiškas patyriminis projektas „Meet a Local“, sujungiantis turistus su vietiniais gyventojais, sukurtas audiovizualinis pasakojimas "Skonių kelionė po Vilnių" demonstruojamas Vilniaus turizmo informacijos centre, ir toliau vystomas "Vilnius Pass" produktas, turistinė informacija turimuose infoterminaluose, pildoma renginių svetainė. 2025 m. buvo įgyvendinti 2 tyrimai, leidžiantys analizuoti turistų srautus ir turistų interesus, siekiant ateityje kurti turizmo turinio produktus: 1) Turistų srautų per miesto renginius tyrimas, suteikiantis informaciją pagal mobiliųjų operatorių duomenis ir leidžiantis sužinoti kiek užsieniečių lankėsi mieste per Vilniaus šaltibarščių festivalį, festivalį „Jaunas kaip Vilnius“, „Vilniaus dienas“, Kalėdų eglės įžiebimo vakarą. 2) Vilniaus nišinio turizmo potencialo tyrimas, kurio metu įvertintos miesto galimybės pritraukti motyvuotų, autentiškų patirčių ieškančių keliautojų, identifikuotos perspektyviausios nišinio turizmo kryptys bei pateiktos rekomendacijos tolimesniam vystymui. Tyrimo rezultatai parodė šias perspektyviausias nišinio turizmo sritis: sveikatos turizmas (medicininis ir sveikatinimosi) kaip viena didžiausių ekonominę vertę kuriančių krypčių, taip pat kino ir piligriminis turizmas, turintis išskirtinį potencialą Vilniaus mieste. </t>
  </si>
  <si>
    <t xml:space="preserve">Įgyvendintas inovatyvių ir aukštos kokybės turizmo produktų sukūrimas, išskirtini projektai personalizuoto kelionės įrankio sukūrimas ir skaitmeninis Turizmo informacijos ekranas Vilniaus oro uoste. Turizmo produktai kuriami ir atnaujinami juos pristatant skaitmeniniais formatais, kuriuos patogu surasti ir naudoti bet kuriuo metu. Pažintini miestą įdomiau padeda alternatyvaus Vilniaus pažinimo mobilioji programėle "Neakivaizdinis Vilnius", kurioje yra daugiau kaip 120 skirtingų teminių maršrutų pėsčiomis, dviračiais bei viešuoju transportu. </t>
  </si>
  <si>
    <t xml:space="preserve">Vilniaus turizmo informacijos centras pristatė naują ir inovatyvią paslaugą – personalizuotų kelionių kūrimą, remiantis dirbtinio intelekto (DI) technologija. Ši paslauga skirta padėti lankytojams maksimaliai išnaudoti savo laiką Vilniuje, atsižvelgiant į jų individualius pomėgius, poreikius ir pageidavimus ir taip užtikrinti tik pačias geriausias patirtis Lietuvos sostinėje. Per 7 mėnesius (nuo 2024 m. birželio mėn.) paslauga pasinaudojo apie 5 300 centro lankytojų: anglų kalba 2 100, lietuvių kalba 1 800, vokiečių ir lenkų kalbomis po 700 lankytojų. 2024 m. gegužės mėn. Vilniaus tarptautiniame oro uoste pristatytas skaitmeninis turizmo informacijos infoterminalas, kuriame galima rasti ne tik praktinę informaciją, bet ir susiplanuoti greičiausią maršrutą Vilniuje viešuoju transportu, išsikviesti taksi, peržiūrėti Vilniuje vykstančius renginius, ekskursijas, gauti daugiau informacijos apie turistinę kortelę „Vilnius Pass“. Spalio pradžioje turistiniame terminale integruotas statistikos skaičiavimas, kuris rodo, kad per tris mėnesius atlikta 2712 paieškų (paspaustų kategorijų). </t>
  </si>
  <si>
    <t>6.3.2.2.</t>
  </si>
  <si>
    <t>Stiprinti turizmo paslaugų ir turistų aptarnavimo kokybę, turizmo sektoriaus dalyvių kompetencijas ir svetingumą</t>
  </si>
  <si>
    <t>Turistų apklausos rodo, kad bendras turistų pasitenkinimo lygis įvairiomis turizmo paslaugomis yra aukštas, tačiau vykdomas nuoseklus darbas siekiant stiprinti turizmo ekosistemą (aprašyta 6.3.1.4. dalyje). 92 % lankytojų Vilniaus turizmo informacijos centro paslaugas įvertino labai gerai.</t>
  </si>
  <si>
    <t>2024 m. turistų apklausos rodo, kad pasitenkinimas įvairiomis turizmo paslaugomis vidutiniškai siekė 83 balus. Aukščiausiai įvertintos sritys yra turizmo traukos objektai (lankytinos vietos, muziejai, renginiai, žaliosios zonos), apgyvendinimas ir maitinimo paslaugos. 
Vilniaus turizmo informacijos centras yra miesto svečiams skirta ir praktinė turistinės informacijos ir kitas paslaugas teikianti vieta. Pilies g. 7 adresu veikiantis centras atviras lankytojams kasdien ir teikia informaciją gyvai, telefonu, el. paštu. Centre galima įsigyti turistinę kortelę „Vilnius Pass“, suvenyrų, dalyvauti edukaciniuose renginiuose, susikurti personalizuotą maršrutą pasitelkiant DI technologiją. 2025 m. TIC įgyvendino svarbų projektą - pirmą kartą Vilniuje surengta tarptautinė konferencija „City DNA Visitor Experience Expert Meeting“, skirta dalytis gerosiomis keliautojų patirties kūrimo praktikomis ir taip užtikrinti svetingumą. 2025 m. TIC sulaukė 78 285 lankytojų. Daugumą jų sudarė užsienio turistai – 83 %, dažniausiai atvykę iš Vokietijos, Lenkijos, Prancūzijos, Ispanijos ir Jungtinės Karalystės. Daugiausia klausimų sulaukta apie lankytinas vietas, gastronomiją, miesto renginius ir pramogas. TIC paslaugų kokybę įvertino 3 603 lankytojai ir 92 % skyrė 5 balus iš 5. Apie 6 600 turistų pasinaudojo interaktyviaisiais ekranais, kuriuose galima susikurti personalizuotą maršrutą naudojant dirbtinį intelektą.</t>
  </si>
  <si>
    <t>Turistų apklausos rodo, kad bendras turistų pasitenkinimo lygis įvairiomis turizmo paslaugomis yra aukštas, tačiau vykdomas nuoseklus darbas siekiant stiprinti turizmo ekosistemą (aprašyta 6.3.1.4. dalyje). 91 % lankytojų Vilniaus turizmo informacijos centro paslaugas įvertino labai gerai.</t>
  </si>
  <si>
    <t xml:space="preserve">2024 m. turistų apklausos rodo, kad pasitenkinimas įvairiomis turizmo paslaugomis vidutiniškai siekia 83 balus. Aukščiausiai įvertintos sritys yra turizmo traukos objektai (lankytinos vietos, muziejai, renginiai, žaliosios zonos), apgyvendinimas ir maitinimo paslaugos. Mažiausiai turistai patenkinti apsipirkimo galimybėmis ir transportu judant mieste. Šie rezultatai rodo, kad bendras turistų pasitenkinimo lygis yra aukštas, tačiau galima skirti daugiau dėmesio apsipirkimo ir transporto paslaugoms gerinti, siekiant dar labiau pagerinti turistų patirtį.
Vilniaus turizmo informacijos centras yra miesto svečiams skirta ir praktinė turistinės informacijos ir kitas paslaugas teikianti vieta. 2024 m. centras atidarytas naujose patalpose, Pilies g. 7. Planuojant ir įrenginėjant naują centrą skirta daug dėmesio paslaugų skaitmenizavimui, naujų technologijų atsiradimui, pasiūlyta turistams nauja paslauga – galimybė susikurti asmeninį maršrutą Vilniuje naudojantis DI technologija, skaitmenizuoti leidiniai, kuriuos galima peržiūrėti esančiuose ekranuose, taip pat per NFC parsisiųsti į savo įrenginius. Centre esančioje renginių salėje organizuoti įvairūs edukaciniai renginiai lankytojams. Vilniaus TIC informacija taip pat teikiama el. paštu ir telefonu. 
2024 m. Vilniaus TIC apsilankė beveik 64 500 turistų, kurių didžiąją dalį, apie 83 %, sudarė užsieniečiai. Daugiausia atvykusių turistų išių šalių: Lenkijos (7 748), Vokietijos (7 346), Prancūzijos (3 546), Ispanijos (3 106), Italijos (2 263). Lyginant su 2023 m., TIC lankytojų skaičius padidėjo apie 20 %. Apie 2 500 konsultacijų suteikta el. paštu ir telefonu (56 % daugiau nei 2023 m.). 91 % lankytojų Vilniaus TIC paslaugas įvertino labai gerai (5 balais iš 5, viso vertino 1 065 svečiai). Turistus labiausiai domino lankytini objektai, ekskursijos, įvairios pramogos ir turizmo paslaugos, gastronominių patirčių galimybės, miesto renginiai. </t>
  </si>
  <si>
    <t>6.3.2.3.</t>
  </si>
  <si>
    <t>Įtraukti miesto gyventojus ir bendruomenes į turizmo produktų kūrimą bei sklaidą</t>
  </si>
  <si>
    <t xml:space="preserve">Vykdyti įvairūs projektai ir iniciatyvos įtraukiant miesto gyventojus ir bendruomenes. </t>
  </si>
  <si>
    <t xml:space="preserve">Užsienio ryšių ir turizmo skyrius tęsė iniciatyvą "Išeik į kiemą", kurios tikslas - įtraukti šeimas su vaikais, miesto bendruomenes į Vilniaus pažinimą, skatinti gyventojus geriau pažinti vietovę/rajoną, kuriame gyvena ir tapti šios vietovės ambasadoriais. 2025 metais buvo sukurtas žaidimas vaikams Lazdynuose. Bendradarbiaujant su miesto bendruomenėmis ir seniūnijomis parengta informacija apie vaikų žaidimo aikšteles, kalniukų čiuožinėjimo žemėlapis, kalėdinių eglučių Vilniaus rajonuose maršrutas ir kt. Bendradarbiaujant su šiuolaikinio meno bendruomene organizuota šiuolaikinio meno iniciatyva "Sumenėk". Bendradarbiaujant su nekilnojamojo turto vystytojais bei verslo centrais organizuotas renginys "Vilniaus viršukalnės". Bendradarbiaujant su įvairiomis kultūros, verslo, miesto bendruomenėmis buvo organizuoti Pasaulio turizmo dienos renginiai "Vitaminai V. I. L. N. I. U. S". „GO Vilnius“ miesto gyventojų įtraukimą vykdė per projektą, sujungiantį vietinius su turistais - "Meet a local". 50 vietinių gyventojų užsiregistravo dalyvauti projekte ir pasidalinti su turistais savo patirtimi. </t>
  </si>
  <si>
    <t xml:space="preserve">"GO Vilnius" įgyvendino miesto žinomumo ir turistinio patrauklumo iniciatyvų rėmimo programą ir sukūrė projektą "Meet a local". Užsienio ryšių ir turizmo skyrius tęsė iniciatyvą "Išeik į kiemą", kurios tikslas - įtraukti šeimas su vaikais, miesto bendruomenes į Vilniaus pažinimą, skatinti gyventojus geriau pažinti vietovę/rajoną, kuriame gyvena ir tapti šios vietovės ambasadoriais. 2024 metais buvo sukurtas žaidimas vaikams po Šnipiškes. Bendradarbiaujant su miesto bendruomenėmis ir seniūnijomis parengta informacija apie vaikų žaidimo aikšteles, kalniukų čiuožinėjimo žemėlapis, kalėdinių eglučių Vilniaus rajonuose maršrutas ir kt. Bendradarbiaujant su šiuolaikinio meno bendruomene organizuota šiuolaikinio meno iniciatyva "Sumenėk". Bendradarbiaujant su įvairiomis kultūros, verslo, miesto bendruomenėmis buvo organizuoti Pasaulio turizmo dienos renginiai "Miestas sielai". </t>
  </si>
  <si>
    <t>2024 m. pirmoje pusėje buvo tęsiama miesto žinomumo ir turistinio patrauklumo iniciatyvų rėmimo programa. Ja pasinaudoja pareiškėjai įgyvendino projektus ir iniciatyvas, kūrusias menišką aplinką mieste, realizavo drąsias idėjas, kurios prisidėjo prie miesto pažinimo. Šios programos metu įgyvendinti projektai prisidėjo prie Vilniaus miesto žinomumo ir turistinio patrauklumo didinimo. 
2024 m. taip pat buvo vystomas projektas „Meet a Local“ – tai Vilniaus miesto dovana atvykstantiems turistams. Savanorystės principu grįstas projektas skatina aukštesnį turistų pasitenkinimo lygį sostinėje. Turistai turi galimybę pamatyti Vilnių vietios gyventojų akimis. Šio projekto platforma, veikianti tiek per specialų puslapį meetalocal. lt, tiek integruota į govilnius. lt, leidžia turistams pasirinkti ambasadorius pagal jų pomėgius ir laisvą laiką. Po susitikimo dalyviai gali palikti atsiliepimus ir pasidalinti įspūdžiais, taip skatindami autentišką turizmą ir bendruomeniškumą. „Meet a Local“ ambasadoriai (savanoriai) turistams atskleidžia Vilnių įvairiais rakursais: parodo savo mėgstamas vietas, mažiau žinomas miesto gatveles, kiemelius, gražiausias panoramas, pristato gastronominę kultūrą ir kitas vietinių pamėgtas vietas. Visi susitikimai prasideda Vilniaus turizmo informacijos centre, kur kiekvienam dalyviui suteikiamas kuponas nemokamai pasivaišinti skania kava. Projektas tęsiamas.</t>
  </si>
  <si>
    <t>6.3.3.</t>
  </si>
  <si>
    <t xml:space="preserve">UŽDAVINYS. Kryptingai vykdoma rinkodaros veikla
</t>
  </si>
  <si>
    <t>6.3.3.1.</t>
  </si>
  <si>
    <t>Efektyviomis rinkodaros priemonėmis skatinti atvykstamąjį turizmą iš prioritetinių užsienio rinkų</t>
  </si>
  <si>
    <t>Šiuo uždaviniu bus siekiama pritraukti daugiau turistų iš prioritetinių turizmo rinkų ir mažinti turizmo sektoriaus sezoniškumą. Vykdant kryptingą ir koordinuotą turizmo rinkodarą vietos ir užsienio tikslinėse rinkose, Vilniaus miestas gali padidinti iš turizmo gaunamą socialinę ir ekonominę naudą (didinti vietos ir užsienio turistų ir nakvynių skaičių, jų išlaidas, spręsti sezoniškumo problemas, kurti naujas darbo vietas). Tęstinis ir kryptingas turizmo rinkodaros planavimas, įgyvendinimas ir stebėsena sudaro galimybę efektyviam lėšų panaudojimui ir turizmo rodiklių pasiekimui.</t>
  </si>
  <si>
    <t>Siekiant didinti Vilniaus žinomumą ir formuoti patrauklaus miesto įvaizdį, buvo įvykdytos reklaminės kampanijos užsienio tikslinėse rinkose: Lenkijoje, Latvijoje, Jungtinėje Karalystėje, Vokietijoje, Nyderlanduose.</t>
  </si>
  <si>
    <t>Įgyvendinant Vilniaus miesto konkurencingumo ir patrauklumo didinimo programą tarptautiniam susisiekimui skatinti, 2025 m. buvo vykdomi projektai rinkodaros priemonėmis didinti skrydžių paklausą. Bendradarbiaujant su 3 oro bendrovėmis inicijuotos 5 kampanijos šioms tikslinėms rinkoms: Vokietija, Jungtinė Karalystė, Nyderlandai, Lenkija. Kampanijų tikslas buvo didinti keleivių srautus į Vilnių, stiprinti prioritetinių krypčių maršrutų matomumą ir skatinti skrydžių paieškas, prisidedant prie didesnio keleivių srauto ir skrydžių užpildymo. 2025 m. vykdytų maršrutų į tikslines rinkas vidutinis užpildymas siekė 81,53 %. Įgyvendintos veiklos turėjo tiesioginį poveikį ne tik komunikaciniams rodikliams, bet ir realiems kelionių planavimo veiksmams – augo skrydžių paieškų apimtys ir buvo palaikytas aukštas prioritetinių krypčių maršrutų užpildymas. Kita veikla, ženkliai prisidedanti prie turizmo skatinimo yra bendradarbiavimas su užsienio kelionių organizatoriais, kurio tikslai – įtraukti Vilnių į organizuotų kelionių pasiūlymus arba išplėsti esamas kelionių programas ir taip į Vilnių pritraukti turistus, linkusius keliauti per tikslinių rinkų užsienio kelionių organizatorius. 2025 m. Vilnius buvo pristatytas 17-oje tarptautinių renginių turizmo verslo atstovams užsienyje, suorganizuota arba prisidėta 17 pažintinių turų, kurių metu į Vilnių atvyko 159 svečiai, iš kurių 67 pakviesti „GO Vilnius“ iniciatyva. Bendradarbiaujant su kelionių organizatoriais ir kelionių užsakymo platformomis buvo įgyvendintos 4 pardavimų skatinimo kampanijos tikslinėms rinkoms. Žinomumuo bei patrauklumui formuoti buvo daromos rinkodarinės, žinomumo ir patrauklumo, kampanijos: Koncentruota patrauklumo kampanija tik Lenkijos rinkai, kurį anot testo po kampanijos, paskatino net 50 %, mačiusiųjų reklamą, planuotis kelionę į Vilnių. Vykdoma bendra Vilniaus Šaltibarščių festivalio kampanija visoms tikslinėms rinkoms: Lenkija, Latvija, Jungtinė Karalystė ir Vokietija. Šių metų Žinomumo tyrimas parodė, kad Jungtinėje Karalystėje šį festivalį žino apie 20 % apklaustųjų, o Lenkijoje net virš 50 % apklaustųjų. Šių metų Kalėdų kampanija buvo itin sėkminga ir apimė visas tikslines rinkas: Lenkiją, Latviją. Jungintęs karalystę, Vokietija ir Nyderlandus. Pasiekta virš 2,5mlrd. žmonių įvairiomis rinkodarinėmis ir komunikacinėmis priemonėmis. 2025 metais aktyviai buvo komunikuojama ir socialiniuose tinkluose, kuriuose matome daugiau nei 15 % sekėjų augimą lyginant su 2024 metais.</t>
  </si>
  <si>
    <t>Siekiant didinti Vilniaus žinomumą ir formuoti patrauklaus miesto įvaizdį, buvo įvykdytos reklaminės kampanijos užsienio tikslinėse rinkose: Lenkijoje, Latvijoje, Jungtinėje Karalystėje, Vokietijoje.</t>
  </si>
  <si>
    <t>Siekiant įgyvendinti Vilniaus miesto konkurencingumo ir patrauklumo didinimo programą tarptautiniam susisiekimui skatinti, taip pat didinti Lietuvos verslui ir atvykstamajam turizmui svarbių maršrutų į Vilnių užpildymą ir skatinti atvykstamąjį turizmą, 2024 m. buvo įgyvendintos rinkodarinės priemonės Vokietijos, Jungtinės Karalystės ir Lenkijos rinkoms. Programa startavo 2024 m. balandžio mėnesį ir per 9 mėnesius iš viso buvo įgyvendinta 13 skirtingo mąsto skrydžių skatinimo kampanijų, iš jų – 2 Lenkijos, 6 – Vokietijos ir 5 – Jungtinės Karalystės rinkai. Kampanijoms įgyvendinti buvo naudojamos skirtingos priemonės ir kanalai: skaitmeniniai reklamos kanalai, svetainės, socialiniai tinklai, lauko reklaminiai plotai, naujienlaiškiai, straipsniai užsienio spaudoje, rengiami žurnalistų ir nuomonės formuotojų vizitai. 
Lenkijos rinkai skirtos kampanijos daugiausia buvo dedikuotos naujai tiesioginei skrydžių krypčiai iš Krokuvos į Vilnių populiarinti, taip pat kvietė lenkus pakeisti nuomonę apie Vilnių kaip kelionės kryptį ir naujai atrasti miestą. 
Vokietijos rinkai skirtos kampanijos buvo nukreiptos į Berlyno, Miuncheno, Diuseldorfo, Hamburgo regiono keliautojus, kuriems buvo ryškiausiai pristatomos tiesioginio susisiekimo, kokybiškos gastronomijos ir magiškų Kalėdų Vilniuje temos. 
Jungtinės Karalystės rinkai vykdytos kampanijos siekė didinti žinomumą apie patogų tiesioginį skrydį iš Londono City (LCY) oro uosto į Vilnių, taip pat kvietė britus atvykti į liepos mėnesį vykusį festivalį „Jaunas kaip Vilnius“, Kalėdas. Dalis reklaminių priemonių kviečia atvykti į Vilnių 2025 m. Vykdytos žinomumo didinimo kampanijos, kurių tikslas – didinti Vilniaus žinomumą tikslinėse rinkose. JK ir Vokietijoje. Kampanijos žinutė sukurta reaguojant į tikslinių rinkų tyrimuose matomas stereotipines auditorijos nuostatas. Žinomumo didinimo strategija siekė atkreipti tarptautinės žiniasklaidos ir tikslinės auditorijos dėmesįsimintina žinute, paskatinti pasidomėti miestu ir suplanuoti atvykti. Šiam tikslui pasiekti buvo sukurtas kampanijos videoklipas, vykdoma banerinė reklama bei reklama lauko stenduose. Bendradarbiauta su Londone gyvenančiu komiku Evaldu Karosu, kuris sukūrė kampanijai 4 itin sėkmingus komiškus „stand up“ klipus. Vokietijoje Vilniui viešinti buvo pasitelktas garsus „Sisi“ serialo aktorius Jannik’as Schümann’as, turintis 365 tūkst. „Instagram“ sekėjų. Aktorius interviu bei socialiniuose tinkluose dalinosi savo pozityviais įspūdžiais apie Vilnių. Taip pat buvo bendradarbiaujama su po puliariais Vokietijoje komikais „Vitamin X“, kurie sukūrė nuoširdų vaizdo įrašą, kupiną pozityvių įspūdžių iš VilniausSpecialiame interneto svetainės polapyje buvo teikiama patraukli informacija apie miestą bei informacija apie skrydžių į Vilnių iš Londono bei Vokietijos miestų galimybes. Užsienio rinkoms buvo išplatinti 3 pranešimai žiniasklaidai. Žurnalistams Jungtinėje Karalystėje ir Vokietijoje buvo išsiųsta 60 dovanėlių su Vilniaus suvenyrai. 2024 m. buvo įgyvendinta Vilniaus patrauklumo didinimo kampanija Lenkijos rinkoje, siekiant paskatinti kaimyninės šalies gyventojus atvykti ir įsitikinti, kad dabartinis Vilnius gerokai viršija jų lūkesčius bei įsivaizdavimą. Kampanijos tikslams pasiekti buvo sukurtas specialus vaizdo klipas, vykdoma banerinė reklaminė kampanija bei reklama radijuje. Reklamai radijuje pasirinktos populiarios lenkiškos radijo stotys. Specialiame interneto svetainės polapyje buvo teikiama patraukli informacija apie Vilnių, skrydžių į Vilnių iš Varšuvos ir Krokuvos miestų galimybės bei tvarūs keliavimo būdai – traukinių ir autobusų maršrutai. Kampanijos „Christmas in Vilnius: Unexpectedly Magical“ tikslas – išnaudojant Kalėdų sezoną stiprinti Vilniaus įvaizdį ir patrauklumą turistams iš Lenkijos ir Latvijos, bei didinti miesto žinomumą Londone, Berlyne, Miunchene ir Frankfurte. Kampanija tikslinėse rinkose startavo 2024 m. spalio 7 d. Išskirtiniai 2023 m. kalėdinio Vilniaus vaizdai kvietė keliautojus iš penkių tikslinių rinkų atrasti miesto magiją. Reklaminė kampanija vedė į specialų kalėdinį puslapį „Go Vilnius“ tinklalapyje, kuriame čia lankytojai galėjo susipažinti su gražiausių miesto dekoracijų žemėlapiu, vykstančiais renginiais ir mugėmis, kalėdiškai pasipuošusių skulptūrų vietomis. Taip pat buvo sukurtas išsamus polapis su visa informacija apie Kalėdas Vilniuje bei specialus Kalėdų žemėlapis, kuriame buvo galima rasti visas kalėdines pramogas. Papuošti LTG traukiniai vyko į Ryga bei Varšuvą. Bendradarbiaujant su nuomonės formuotoja Inide Jasnauskaite buvo sukurtas vaizdo klipas apie traukinio maršrutą bei išplatintas pranešimas tarptautinei žiniasklaidai, norint šią žinią paskleisti plačiau bei pakviesti latvius ir lenkus atvykti į Vilnių per Kalėdas. Sukurta įvairaus turinio su turinio kūrėjais apie Kalėdas mieste. Jungtinė 4 sostinių kampanija:EUROPE UNTOLD. Europos turizmo komisija (ETC) kasmet skelbia konkursą Europos regionų, šalių, miestų žinomumo kampanijoms finansuoti. Šiuo konkursu siekiama stiprinti Europos kaip saugios turizmo destinacijos įvaizdį; išlaikyti ir auginti rinkos dalį pasaulio turizmo sektoriuje, skatinti turizmą iš tolimų rinkų. Auditorijai pasiekti buvo sukurtas rinkodaros kampanijos konceptas „Europe Untold“, paremtas tuo, kad JAV gyvenanti auditorija dažnai žino tik didžiąsias Europos šalis ir miestus, o daug kitų vietovių lieka už keliautojų interesų ribų. Konceptas kvietė praplėsti akiratį ir atrasti mažiau žinomas Europos šalių sostines, jų istoriją, gamtą, kultūrą. Konceptui komunikuoti sukurtas Europos turizmo komisijos interneto svetainės įskiepis, o jame pateikta JAV keliautojams aktuali informacija apie 4 regiono sostines. Viešinimui buvo vykdoma ba nerinė kampanija META, „Travel Desk“ ir „Sojern“ platformose bei pasitelkti nuomonės formuotojai, vaizdo turinį bei platino jį savo „Youtube“, „Instagram“.</t>
  </si>
  <si>
    <t>6.3.3.2.</t>
  </si>
  <si>
    <t>Įgyvendinti miesto pažinimą ir vietinį turizmą skatinančias rinkodaros priemones</t>
  </si>
  <si>
    <t xml:space="preserve">Plėtotas alternatyviam miesto pažinimui skirtas projektas "Neakivaizdinis Vilnius" ir su juo susijusios įvairios veiklos bei iniciatyvos (kurti nauji produktai bei maršrutai, organizuoti įvairūs renginiai, teminiai savaitgaliai, ekskursijos), organizuotas festivalis "Vilniaus Mechanizmai", šiuolaikinio meno iniciatyva "Sumenėk", Neakivaizdinio Vilniaus gimtadieniui dedikuotas teminis savaitgalis "Vilniaus viršukalnės", vykdyta komunikacija ir reklama, nukreipta į kitus Lietuvos miestų gyventojus. Vilniaus miesto turizmo galimybės pristatytos turizmo parodoje "Adventur", Knygų mugėje, "Sostinės dienose", Jūros šventėje Klaipėdoje, Kauno ir Šiaulių miesto šventėse. Sukurtas leidinys, pristatantis įdomiausias ir naujausia veiklas, vietas vietos turistams " Miesto tyrinėjimo gidas. Vilnius 700+2", kiti turistiniai leidiniai. Vyko Pasaulinei turizmo dienai paminėti skirta programa "Vitaminai V. I. L. N. I. U. S". Įgyvendintas projektas „Prašome trukdyti“, kurio metu viešbučių darbuotojai ir gidai vilniečiams vedė nemokamas ekskursijas ir pasakojo apie ypatingus svečių įnorius, pristatė dar nematytas erdves bei apartamentus, kur gyveno karališkųjų šeimų atstovai, šalių vadovai, įvairiausio rango garsenybės. </t>
  </si>
  <si>
    <t xml:space="preserve">2025 metais buvo organizuota 512 miesto pažinimą ir vietinį turizmą skatinančių nemokamų ekskursijų, veiklų, iniciatyvų, renginių, kuriuose dalyvavo 76637 dalyviai. 2025 metais sukurti ir pristatyti 8 nauji teminiai maršrutai (iš viso Neakivaizdinio Vilniaus plarformoje yra daugiau kaip 130 temininių maršrutų). Neakivaizdinis Vilnius jungia apie 40 tūkst. aktyvių miesto tyrinėtojų bendruomenę socialinuose tinkluose, turi 170 tūkst. aktyvių interneto svetainės naudotojų. </t>
  </si>
  <si>
    <t xml:space="preserve">Plėtotas alternatyviam miesto pažinimui skirtas projektas "Neakivaizdinis Vilnius" ir su juo susijusios įvairios veiklos bei iniciatyvos (kurti nauji produktai bei maršrutai, organizuoti įvairūs renginiai, teminiai savaitgaliai, ekskursijos), organizuotas festivalis "Vilniaus Mechanizmai. Kaip veikia miestas", šiuolaikinio meno iniciatyva "Sumenėk", Neakivaizdinio Vilniaus gimtadieniui dedikuotas teminis savaitgalis su nemokamais renginiais, ekskursijomis Vilniaus požemiuose "Po žeme išjungėme tamsą", vykdyta komunikacija ir reklama, nukreipta į kitus Lietuvos miestų gyventojus. Vilniaus miesto turizmo galimybės pristatytos turizmo parodoje "Adventur", Knygų mugėje, "Sostinės dienose", Jūros šventėje Klaipėdoje, Šiaulių miesto šventėje. Sukurtas leidinys, pristatantis įdomiausias ir naujausia veiklas, vietas vietos turistams "701 Vilnius. Miesto tyrinėjimo gidas". Vyko Pasaulinei turizmo dienai paminėti skirta programa "Miestas sielai". Įgyvendintas projektas „Prašome trukdyti“, kurio metu viešbučių darbuotojai ir gidai vilniečiams vedė nemokamas ekskursijas ir pasakojo apie ypatingus svečių įnorius, pristatė dar nematytas erdves bei apartamentus, kur gyveno karališkųjų šeimų atstovai, šalių vadovai, įvairiausio rango garsenybės. </t>
  </si>
  <si>
    <t xml:space="preserve">Skatinant gyventojus turiningai ir aktyviai leisti laisvalaikį Vilniuje, atrasti naujas mažai dar pažįstamas vietas, o kitų miestų gyventojus atvykti į Vilnių, nuolat ieškoma įdomesnių formų bei temų. Todėl organizuoti teminiai savaitgaliai "Miestas sielai", "Po žeme išjungėme tamsą", "Vilniaus mecahnizmai" ir kt. Miesto pažinimui kuriami audiogidai viešajame transporte, organizuojami įvairūs žaidimai. </t>
  </si>
  <si>
    <t>6.3.3.3.</t>
  </si>
  <si>
    <t>Mažinti turizmo sezoniškumą, įgyvendinant tikslines rinkodaros priemones</t>
  </si>
  <si>
    <t xml:space="preserve">Sezoniškumo mažinimo veiksmai buvo įgyvendinti organizuojant nuomonės formuotojų vizitus ir pažintinius turus užsienio kelionių organizatoriams ne sezono metu, taip pat per kampanijas, įgyvendinamas siejant jų turinį su Kalėdiniu laikotarpiu - rinkodaros priemonių turinys ir vykdymo laikotarpis buvo orientuotas į turistų pakvietimą atvykti į Vilnių ne turistinio sezono metu. </t>
  </si>
  <si>
    <t>Siekiant mažinti turizmo sezoniškumą ir paskatinti turizmą ne sezono metu, visose VšĮ "GO Vilnius" organizuotose kampanijose buvo įtrauktas kvietimas atvykti į Vilnių Kalėdų laikotarpiu. Kampanijos skirtos Vokietijos, Jungtinės Karalystės, Lenkijos, Nyderlandų ir Latvijos gyventojams. Vilnius ne turistinio sezono metu buvo pristatytas užsienio kelionių organizatoriams per kalėdinius pažintinius turus, sausio mėnesį užsieniečiai buvo kviečiami apsilankyti Šviesų festivalyje, organizuoti nuomonės formuotojų vizitai, kurių metu pristatyta lapkritį vykstanti Lietuvos gastronomijos savaitė, geriausi Vilniaus restoranai ir pramogos rudenį-žiemą. Įvykdytas konkursas, kurio metu pateiktos naujos, išskirtinės, kūrybinės idėjos Vilniaus miesto reklamai neturistiniu sezonu. Tikimasi integruoti idėjas 2026 metais.</t>
  </si>
  <si>
    <t xml:space="preserve">Sezoniškumo mažinimo veiksmai buvo įgyvendinti organizuojant nuomonės formuotojų vizitus ir pažintinius turus užsienio kelionių organizatoriams ne sezono metu, taip pat per kampanijas, įgyvendinamas siejant jų turinį su Kalėdiniu laikotarpiu - rinkodaros priemonių turinys ir vykdymo laikotarpis buvo orientuotas į turistų pakvietimą atvykti į Vilnių ne turistinio sezono metu. Neturistinio sezono metu vykdomi intensyvesni veiksmai ir vietos turistams pritraukti. </t>
  </si>
  <si>
    <t xml:space="preserve">Kaip ir 2023 m. bei anksčiau, 2024 m. taip pat matomas ryškus sezoniškumas, pasiekiantis savo piką liepos–rugpjūčio mėnesiais (liepos mėn. 125 943 turistai, rugpjūtį – 140 729 turistai). Bendras turistų praleistų nakvynių skaičius šiuo periodu svyruoja nuo 242 593 iki 256 513 nakvynių, vidutinė kelionės trukmė – 1,84 nakvynės. Šis piko sezonas atsispindi ir apgyvendinimo įstaigų rezultatuose: viešbučių numerių užimtumas birželį siekė – 79 %, liepą – 76 %, rugpjūtį – 81 %, rugsėjį – 80 %. Bendras metinis viešbučių numerių užpildymas siekia 67,5 %. Siekiant mažinti turizmo sezoniškumą ir paskatinti turizmą ne sezono metu, visose VšĮ "GO Vilnius" organizuotose kampanijose buvo įtrauktas kvietimas atvykti į Vilnių Kalėdų laikotarpiu. Kampanijos skirtos Vokietijos, Jungtinės Karalystės, Lenkijos ir Latvijos gyventojams. Vilnius ne turistinio sezono metu buvo pristatytas užsienio kelionių organizatoriams per pažintinius turus, sausio mėnesį užsieniečiai buvo kviečiami apsilankyti Šviesų festivalyje, organizuoti nuomonės formuotojų vizitai iš Jungtinės karalystės ir Vokietijos, kurių metu pristatyta lapkritį vykstanti Lietuvos gastronomijos savaitė, geriausi Vilniaus restoranai ir pramogos rudenį-žiemą. </t>
  </si>
  <si>
    <t>6.3.3.4.</t>
  </si>
  <si>
    <t>Įgyvendinti prioritetinių turizmo produktų integruotos rinkodaros komunikacijos projektus</t>
  </si>
  <si>
    <t>Vykdytos įvairios priemonės.</t>
  </si>
  <si>
    <t xml:space="preserve"> Socialiniai tinklai:
„Go Vilnius“ išleido 574 įrašus, IHV išleido 84 įrašus, atsinaujinusi Linkedin paskyra verslo temoms, Vilnius Business, išleido 117 įrašų. Bendrai visi "Go Vilnius" valdomi socialiniai tinklai turėjo 15 % sekėjų augimą lyginant su 2024 metais.. Kalbant apie „Go Vilnius“ socialinių tinklų įsitraukimus (reakcijos, komentarai, pasidalin imai), „Instagram“ yra sėkmingiausia platforma, kurioje vidutinis įsitraukimas per įrašą siekė 5 204. Antroje vietoje „Facebook“ – 1534 įsitraukima, trečioje vietojeplatforma „TikTok“ – 1268 įsitraukimai.
Vienas įrašas 2025 m. IHV „Facebook“–53. Vienas įrašas Vilnius Business „LinkedIn“ platformoje vidutiniškai sulaukė 26 įsitraukimų. </t>
  </si>
  <si>
    <t xml:space="preserve">Vykdytos įvairios priemonės: organizuoti žurnalistų vizitai, skelbtos publikacijos žiniasklaidoje, vyko komunikacija ir reklama socialiniuose tinkluose. </t>
  </si>
  <si>
    <t xml:space="preserve"> Socialiniai tinklai:
„Go Vilnius“ išleido 435 įrašus, IHV išleido 106 įrašus, Vilnius Techfusion išleido 140 įrašus. Lyginant su 2023 m., „Go Vilnius“ pagrindiniai socialiniai tinklai pasiekė žymiai daugiau žmonių: „Facebook“ – 36 %, „Instagram“ – 112 %, „TikTok“ – 116 % prieaugis. Kalbant apie „Go Vilnius“ socialinių tinklų įsitraukimus (reakcijos, komentarai, pasidalin imai), „Instagram“ yra sėkmingiausia platforma, kurioje vidutinis įsitraukimas per įrašą siekė 5 030. Antroje vietoje platforma „TikTok“ – 3405 įsitraukimai, trečioje vietoje „Facebook“ – 1808 įsitraukimai.
Vienas įrašas 2024 m. IHV „Instagram“ vidutiniškai sulaukė 341 įsitraukimų, o „Facebook“– 62. Vienas įrašas Vilnius TechFusion „LinkedIn“ platformoje vidutiniškai sulaukė 35 įsitraukimų. IHV „Facebook“ platformoje pasiekė 1,6 mln. vartotojų, o „Instagram“ – beveik 1 mln. TechFusion „LinkedIn“ platformoje pasiektų unikalių vartotojų skaičius siekė 152 tūkst.
</t>
  </si>
  <si>
    <t>6.3.3.5.</t>
  </si>
  <si>
    <t>Rinkodaros priemonėmis prailginti į Vilnių atvykstančių turistų nakvynės trukmę ir skatinti pakartotinį apsilankymą</t>
  </si>
  <si>
    <t>Visose įgyvendintose rinkodaros priemonėse atsižvelgta į tikslus prailginti į Vilnių atvykstančių turistų nakvynės trukmę ir skatinti pakartotinį apsilankymą. Tai įgyvendinta turistams teikiant pasiūlymus ką veikti, organizuojant renginius, stiprinant turizmo ekositemą ir taip užtikrinant aukštą turistų pasitenkinimą miestu.</t>
  </si>
  <si>
    <t>Vidutinis turistų praleistų nakvynių skaičius mieste yra apie 2 nakvynės. Reikia paminėti, kad nakvynių trumpėjimo tendencija yra matoma tarptautiniu mastu daugelyje užsienio miestų, kadangi turistai nori keliauti dažniau, nors ir trumpai. Aukščiau aprašytose turizmo rinkodaros kampanijose buvo integruoti pasiūlymai ką veikti Vilniuje, skatinantys čia praleisti daugiau laiko arba surįžti dar kartą. Prie ilgesnės kelionės skatinimo prisidėjo ir VšĮ "GO Vilnius" organizuoti renginiai - Vilniaus šaltibarščių festivalis, festivalis "Jaunas kaip Vilnius", Kalėdiškiausia diena. Kryptinga rinkodaros veikla aprašyta 6.3.3.1,6.3.3.3., 6.3.3.4. dalyse.</t>
  </si>
  <si>
    <t>Vilniaus apgyvendinimo įstaigose apsistojančių turistų vidutinė kelionės trukmė – 1,84 nakvynės, lieka panaši kaip pernai. Visose įgyvendintose rinkodaros priemonėse atsižvelgta į tikslus prailginti į Vilnių atvykstančių turistų nakvynės trukmę ir skatinti pakartotinį apsilankymą. Tai įgyvendinta tueistams teikiant pasiūlymus ką veikti, organizuojant renginius, stiprinant turizmo ekositemą ir taip užtikrinant aukštą turistų pasitenkinimą miestu.</t>
  </si>
  <si>
    <t>Bendras turistų praleistų nakvynių skaičius šiuo periodu svyruoja nuo 242 593 iki 256 513 nakvynių, vidutinė kelionės trukmė – 1,84 nakvynės. Nakvynių trumpėjimo tendencija yra matoma tarptautiniu mastu daugelyje užsienio miestų. Aukščiau aprašytose turizmo rinkodaros kampanijose buvo integruoti pasiūlymai ką veikti Vilniuje, skatinantys čia praleisti daugiau laiko arba surįžti dar kartą. Prie ilgesnės kelionės skatinimo prisidėjimo ir VšĮ "GO Vilnius" organizuoti renginiai - Šaltibarščių festivalis, festivalis "Jaunas kaip Vilnius". Kryptinga rinkodaros veikla aprašyta 6.3.3.1 ir 6.3.3.3. dalyse.</t>
  </si>
  <si>
    <t>APLINKOS IR MIESTO PLĖTROS SRITIS</t>
  </si>
  <si>
    <t>7.1.</t>
  </si>
  <si>
    <t>TIKSLAS. GYVENIMO KOKYBĖ NEPRIKLAUSOMAI NUO RAJONO</t>
  </si>
  <si>
    <t>7.1.1.</t>
  </si>
  <si>
    <t xml:space="preserve">UŽDAVINYS. Vilniečių gyvenamoji aplinka kelia laimės jausmą
</t>
  </si>
  <si>
    <t>7.1.1.1.</t>
  </si>
  <si>
    <t>Sukurti Kokybės standarto stebėsenos sistemą (toliau – KSSS), kuri būtų skirta stebėti miesto socio-ekonominę padėtį ir pasitenkinimą gyvenamąja aplinka</t>
  </si>
  <si>
    <t>Šiuo uždaviniu siekiama sukurti Kokybės standarto stebėsenos sistemą, kuri padėtų objektyviai pamatuoti gyventojų pasitenkinimą gyvenamąja aplinka, sekti pasikartojančias tendencijas bei identifikuoti atsirandančius iššūkius ir silpnybes, bei aktyviai jas šalinti.</t>
  </si>
  <si>
    <t>Vyriausiojo miesto architekto struktūrinis padalinys</t>
  </si>
  <si>
    <t>7.1.1.2.</t>
  </si>
  <si>
    <t>Vadovaujantis sukurta KSSS rinkti duomenis, juos analizuoti, stebėti pasikartojančias ir / arba besitęsiančias tendencijas</t>
  </si>
  <si>
    <t>f</t>
  </si>
  <si>
    <t>Per 2024 m. buvo įvykdytos 2 sociologinės apklausos apie Misionierių sodo ir Reformatų sodo esamą situaciją, analizuotas gyventojų pasitenkinimas šiose viešosiose erdvėse teikiamomis paslaugomis.</t>
  </si>
  <si>
    <t>2021 m. Vilniaus miestas pasirašė Žaliojo miesto susitarimą (GREEN CITY ACCORD, https://environment.ec.europa.eu/topics/urban-environment/green-city-accord_en),kurisįpareigojagerintiesamąsituacijąbioįvairovės(nuo2024pradėtavykdytipaukščiųrūšiųmonitoringprogramaužstatytojemiestoteritorijoje)/gamtos,oro,triukšmo,vandensiratliekųtvarkymosrityseiki2030m.ĮgyvendindamiLIFEprogramosGreenMe5projektąsiekiamegerintimiestiečiųgyvenimolaimėsindeksą(kasbuvoROCKinovaciją)įsipareigojimaisaukščiauišvardintose5srityse.</t>
  </si>
  <si>
    <t>7.1.1.3.</t>
  </si>
  <si>
    <t>Remiantis duomenimis identifikuoti naujus gyvenimo kokybę gerinančius rodiklius (atsižvelgiant į amžių, socio-ekonominę padėtį, namų ūkio sudėtį ir dydį)</t>
  </si>
  <si>
    <t xml:space="preserve">Vyriausiojo miesto architekto struktūrinis padalinys </t>
  </si>
  <si>
    <t>Pasirinkus konkrečią teritoriją 2025 m. buvo pradėta rengti Šiaurinės gatvės erdvės formavimo koncepciją. Buvo atlikta Šiaurinės gatvės erdvės formavimui aktualių gerųjų pavyzdžių apžvalga, įvertintos Šiaurinės gatvės erdvės urbanistinės raidos tendencijos ir formavimo prielaidos. Visuomenei buvo pristatyta parengta bendroji Šiaurinės gatvės erdvės urbanistinio formavimo vizija. Atlikta išsami kompleksinė duomenų ir apklausos analizė kiekvienai iš 21 seniūnijai, suformuoti dominuojantys rajonų charakterių archetipai kiekvienai seniūnijai, išgryninti gyventojų profiliai, susisteminti ir parengti problemų žemėlapiai, patikrintas kiekvienos seniūnijos gyventojų pasitenkinimas per 15 min. dimensijų prizmę.</t>
  </si>
  <si>
    <t>Pasirinkus konkrečią teritoriją, įtraukiant visuomenę į procesą, pradėta rengti vizijos/galimybių studiją Didlaukio akademinio miestelio teritorijai.</t>
  </si>
  <si>
    <t>Įgyvendinant pilotinį POKYČIŲ GATVĖS projektą bus numatoma įvairiomis priemonėmis mažinti oro taršą, netiesiogiai (per oro taršos mažėjimą) vykdyti vietos gyventojų laimės indekso matavimą.</t>
  </si>
  <si>
    <t>7.1.2.</t>
  </si>
  <si>
    <t xml:space="preserve">UŽDAVINYS. Gyvenamojo būsto rinka prisitaiko prie gyventojų poreikių, būstas įvairus ir lengvai prieinamas
</t>
  </si>
  <si>
    <t>7.1.2.1.</t>
  </si>
  <si>
    <t>Didinti būsto pasiūlą nepilnai išpildyto potencialo teritorijose (Naujininkai, Naujamiestis, Vilkpėdė, Naujoji Vilnia, Žirmūnai, Šnipiškės ir kt.)</t>
  </si>
  <si>
    <t>Atsižvelgiant į gan prastą būsto įperkamumo indeksą Vilniaus mieste bei vidutinio šeimos būsto mažėjimo tendencijas, siekiama didinti būsto tipų ir dydžių įvairovę bei sudaryti palankesnes sąlygas būsto įsigijimui ir nuomai.</t>
  </si>
  <si>
    <t>Nepilnai užpildyto potencialo teritorijose (pvz., Vilkpėdėje, Naujamiestyje, Žirmūnuose) planuojami daugiabučių kvartalai, pasitelkiant konversijai numatytas teritorijas, kuriose sovietmečiu buvo vykdoma komercija, ar gamybinės patalpos.</t>
  </si>
  <si>
    <t>Potencialas skatinamas teritorijose vertinant vystomų projektų architektūrinę kokybę. Kokybei keliant aukštus reikalavimus – teritorijose kuriamas patrauklių teritorijų įvaizdis, o tai pritraukia investicijas ir atitinkamai didina pasiūlą. Skatinamas aplinkos tvarkymas, kuris kelia teritorijų potencialą.</t>
  </si>
  <si>
    <t>7.1.2.2.</t>
  </si>
  <si>
    <t>Vykdant strateginį planavimą, kuriame dalyvautų vystytojai, siekti didesnės būsto tipų ir dydžio įvairovės</t>
  </si>
  <si>
    <t>dirbant su vystytojais skatinama plėsti būstų įvairovę, tokiu būdu tenkinant įvairių socialinių sluoksnių gyventojų poreikius</t>
  </si>
  <si>
    <t>Įgyvendinant Vilniaus miesto bendrojo plano sprendinius skatinami įvairių paskirčių, multifunkciniai projektai, kuriuose būtų pasiūloma įvairi pastatų tipologija, vystytojams siūloma išplėsti būsto pasirinkimo galimybes, kurios tenkintų visas socialines gyventojų grupes.</t>
  </si>
  <si>
    <t>7.1.2.3.</t>
  </si>
  <si>
    <t>Gerinti būsto įperkamumo indeksą</t>
  </si>
  <si>
    <t>Aktyviai vykdomas tarpinstitucinis bendradarbiavimas būsto įperkamumo klausimais, su Lietuvos Banku ir Aplinkos ministerija. Paraleliai pasirengta pradėti bendrojo plano stebėseną ir korektūrą – tai esminiai miesto plėtros dokumentai, lemiantys subalansuotą būsto pasiūlos ir paklausos santykį bei sudarantys prielaidas didinti būsto pasiūlą ir gerinti jo prieinamumą.</t>
  </si>
  <si>
    <t>Sudaromos vienodos sąlygos ir taisyklės būsto plėtotojų projektų tikrinimui, iškomunikuojant projektų vystytojams projektų vertinimo kriterijus (pildoma ir atnaujinama informacija: https://pletra.vilnius.lt/).Gryninantprojektųderinimoprocesą–didėjatikimybėbūstopasiūlospadidėjimui.</t>
  </si>
  <si>
    <t>7.1.2.4.</t>
  </si>
  <si>
    <t>Sudaryti patrauklias sąlygas būstų nuomai</t>
  </si>
  <si>
    <t>SĮ "Vilniaus miesto būstas"</t>
  </si>
  <si>
    <t>Nupirkti 49 socialiniai būstai.</t>
  </si>
  <si>
    <t xml:space="preserve">Sukurta nauja paramos forma. Laimėtas partnerio atrankos konkursas ir ES lėšomis finansuojamo projekto "Housing First" rėmuose įrengti keturi būstai, skirti benamystę patyriantiems asmenims. 2025-08-29 SĮ "Vilniaus miesto bsūats" iniciatyva suformuotas ir VMS kaip patikėtinės vardu įregistruotas 0,4910 ha sklypas. Buvo organizuoti trys susitikimai su VMS Projektų finansavimo komanda dėl sklypo P. Žadeikos g. 26B įveiklinimo galimybių. Parengta techninė specifikacija galimybių studijos pirkimui. 2025-12-18 pasirašyta Galimybių studijos municipalinio būsto vystymo modeliams parengimo paslaugų sutartis. Surinkta informacija apie sklypo vystymo galimybes ir užpildytas klausimynas. Studijos parengimo terminas 75 d. d. terminas sueina balandžio 9 d. Parengta studija bus pristatyta Savivaldybės administracijai tolimesniems žingsniams aptarti. </t>
  </si>
  <si>
    <t xml:space="preserve">Parengtas ir 2023-04-19 priimtas tarybos sprendimas, kuriuo nuspręsta įpareigoti Savivaldybės administraciją socialinio būsto poreikiui tenkinti įsigyti iš fizinių ir (ar) juridinių asmenų 50 būstų nuo 21 iki 47 kv. m nuomos teisę penkeriems metams (su galimybe pratęsti dar du kartus 5 metams). 2024-11-29 tarybos sprendimu Nr. 1-767 nutarta padidinti 1 kv. m kainą nuo 16 iki 21 Eur už 1 kv. m įskaitant nuomos mokesčio indeksavimą. Taip pat tuo pačiu tarybos sprendimu nutarta padidinti nuomajmų būstų koncentraciją nuo 15 iki 20 proc. nuo visų tame daugiabutyje suformuotų turtinių vienetų. </t>
  </si>
  <si>
    <t xml:space="preserve">Vadovaujantis 2023-12-15 Vilniaus miesto savivaldybės administracijos direktoriaus įsakymu Nr. 30-2868/23 patvirtinu pirkimo sąlygų ir vertinimo kriterijų aprašu buvo paskelbtas kvietimas teikti paraiškas iki 2024-02-09 dienos. Negauta nei viena paraiška. 2024-04-12 naujai patvirtinta būstų nuomos įsigijimo iš fizinų ir (ar) juridinių asmenų komisijos sudėtis ir jos darbo reglamentas. 2024-06-18 protokolu Nr. A16-832/24 komisija priėmė sprendimą vykdyti nuomos įsigijmą neskelbiamų derybų būdu. 2024-06-19 paskelbtas kvietimas teikti paraiškas neskelbiamoms deryboms. Negauta ne viena paraiška, tačiau buvo apžiūrėti du objektai, kurie galėtų būti panaudoti ilagalaikei nuomai - Kopenhagos g. 10 ir Duburio g. 4. Minėtų objektų vystytojai tvarkos 100 proc. baigtumą. </t>
  </si>
  <si>
    <t>7.1.2.5.</t>
  </si>
  <si>
    <t>Patobulinti esamą municipalinio būsto koncepciją ir kryptingai planuoti plėtrą</t>
  </si>
  <si>
    <t xml:space="preserve">Po 2025-12-03 vykusio pokalbio su meru nutarta klausimą dėl municipalinio būsto fondo steigimo teikti 2026 m. kovo mėn. tarybai. </t>
  </si>
  <si>
    <t>Mero potvarkiu patvirtintoje 2025-2028 m. Savivaldybės įmonės „Vilniaus miesto būstas“ strategijoje numatyta, kad siekiant stiprinti miesto socialinę infrastruktūrą, didinti būsto prieinamumą bei skatinti profesijų, svarbių miesto vystymuisi, pritraukimą, svarstoma municipalinio būsto fondo steigimo galimybė. Po pokalbio su meru nutarta klausimą dėl municipalinio būsto fondo steigimo teikti 2026 m. kovo mėn. tarybai. Vadovaudamasi Lietuvos Respublikos Vyriausybės 2001 m. sausio 5 d. nutarimu Nr. 16 „Dėl valstybės turto perdavimo patikėjimo teise ir savivaldybių nuosavybėn“ patvirtintu Valstybės turto perdavimo patikėjimo teise ir savivaldybių nuosavybėn tvarkos aprašu, Vilniaus miesto savivaldybė pateikė prašymą VĮ „Vilniaus kolegija“ ir Lietuvos Respublikos švietimo, mokslo ir sporto ministerijai perduoti Savivaldybės nuosavybėn savarankiškajai savivaldybių funkcijai įgyvendinti Lietuvos Respublikai nuosavybės teise priklausančias ir VĮ „Vilniaus kolegija“ patikėjimo teise valdomas 6 981,84 kv. m ploto bendrabučio patalpas, esančias Didlaukio g. 63 ir 65, Vilniuje. Municipalinio būsto plėtra galėtų būti vykdoma objekte Saltoniškių g. 54, Vydūno g. 15-1 ir Buivydiškių g. 26.</t>
  </si>
  <si>
    <t>Parengta ir SĮ "Vilniaus miesto būstas" valdybai pristatyta municipalinio būsto steigimo galimybių studija. SĮ "Vilniaus miesto būstas" iniciatyva pradėtas formuoti sklypas Savivaldybės funkcijoms vykdyti P. Žadeikos g. 26B. Parengtas Viešos ir privačios parnerystės projekto vystymo sklype P. Žadeikos g. 26B scenarijus su preliminariais darbų/veiksmų terminais. Savivaldybė tarybos sprendimu perdavė SĮ „Vilniaus miesto būstas“ gyvenamąsias patalpas Saltoniškių g. 54-1, kurių bendras plotas 3044,52 kv. m su 34,77 kv. m bendro naudojimo patalpomis. Šiuo metu vyksta projektavimo darbai siekiant pakeisti paskirtį, rekonstruoti dalį patalpų ir suformuoti atskirus turtinius vienetus. Vadovaujantis 2024 -05-16 Tarybos sprendimu Nr. 1-497 Savivaldybė perdavė SĮ „Vilniaus miesto būstas“ administracinės paskirties pastatą su tikslu pakeisti paskirtį į gyvenamąją bei įrengti jame ne mažiau 12 atskirų būstų. Bendras plotas 888,81 kv. m su 0,2668 ha valstybiniu žemės sklypu.</t>
  </si>
  <si>
    <t>7.1.3.</t>
  </si>
  <si>
    <t xml:space="preserve">UŽDAVINYS. Gyvenamieji rajonai – daugiafunkcė ir įdomi gyventi aplinka
</t>
  </si>
  <si>
    <t>7.1.3.1.</t>
  </si>
  <si>
    <t>Plėsti ir skatinti kultūrinių ir meninių paslaugų pasiūlą bei įvairovę gyvenamuosiuose rajonuose (subcentruose)</t>
  </si>
  <si>
    <t>Šiuo uždaviniu siekiama kelti gyvenimo kokybę miesto gyvenamuosiuose rajonuose, kurti kokybišką, įvairialypę ir įdomią aplinką visoms juose gyvenančioms grupėms.</t>
  </si>
  <si>
    <t>Kultūros skyrius</t>
  </si>
  <si>
    <t>Jau trečius metus iš eilės bendruomenes visame Vilniuje pasibūti kartu kvietė „Kaimynų Kalėdos“ – autobusiukas su nemokamais skanėstais kasdien nuo lapkričio 30 d. lankė vis kitą miesto seniūniją, vyko šventiniai renginiai. Kalėdoms pasipuošusias miesto vietas ir seniūnijose įžiebtų eglučių vietas buvo galima rasti „Neakivaizdinio Vilniaus“ žemėlapiuose. Toliau nuo centro esantys kultūros centrai vykdė įvairias veiklas, kurios prisidėjo prie kultūrinės veiklos plėtros: Kirtimų kultūros centras, Grigiškių kultūros centras, Naujosios Vilnios kultūros centras, VšĮ "Trakų Vokės dvaro sodyba".</t>
  </si>
  <si>
    <t>Per 2025 m. buvo siekiama ir toliau didinti įvairios ir kokybiškos kultūros prieinamumo galimybes. Vilniaus miesto savivaldybės centrinė biblioteka su 16 savo filialų per 2025 m. organizavo 1700 įvairių renginių, parodų ir kitų veiklų skaitytojams ir lankytojams. Grigiškių kultūros centras suorganizavo per metus beveik 200 renginius šeimoms, vaikams, jaunimui, senjorams ir visiems Grigiškių gyventojams. Naujosios Vilnios kultūros centras per 2025 m. suorganizavo 200 renginių. Kirtimų kultūros centras organizavo 300 renginių per metus. Trakų Vokės dvaro sodybos rūmai sulaukė daugybės dėmesio ir lankytojų - organizavo 550 renginius per metus.</t>
  </si>
  <si>
    <t xml:space="preserve">Suorganizuoti du renginiai, susiję su Jamonto parku: kūrybinės dirbtuvės ir Jamonto parko šventė (vizijos pristatymas). Bendradarbiaujant su VšĮ„Vilniaus miesto parkai“ parengtos programos gairės, parko tvarkymo darbų bei veiklų etapai, poreikių dėl atskirų parko dalių tvarkymo projektų suformulavimas (parko vizija ir jos įgyvendinimo veiksmų planas). </t>
  </si>
  <si>
    <t>7.1.3.2.</t>
  </si>
  <si>
    <t>Plėsti ir skatinti socialinių paslaugų įvairovę bei pasiūlą gyvenamuosiuose rajonuose (subcentruose)</t>
  </si>
  <si>
    <t>Miesto planavimo ir architektūros skyrius Teritorijų planavimo ir plėtros projektų skyrius</t>
  </si>
  <si>
    <t>Miesto plėtroje gyvenamųjų rajonų zonose yra skatinamas daugiafunkciškumas, nustatomi sprendiniai teritorijų planavimo dokumentuose kaip polifunkcija</t>
  </si>
  <si>
    <t xml:space="preserve">Miesto plėtroje gyvenamųjų rajonų zonose yra skatinamas daugiafunkciškumas, rekomenduojant pastatų 1 aukštuose numatyti įvairias funkcijas, skatinama planuojamuose daugiabučių gyvenamųjų namų kompleksuose numatyti darželiams skirtas patalpas. </t>
  </si>
  <si>
    <t>7.1.3.3.</t>
  </si>
  <si>
    <t>Skatinti darbo vietų lokalizavimą rajonuose (subcentruose)</t>
  </si>
  <si>
    <t>Tęsiamas darbas su vystytojais, skatinant įrengti prekybos ir paslaugų paskirties patalpas pirmuose daugiaaukščių pastatų aukštuose, tokiu būdu prisidedant prie darbo vietų kūrimo subcentruose. Sukurtas 15min miesto teritornis indeksas, kurio pagalba galima įvertinti skirtngų miesto paslaugų pasiekiamumą pagal 8 paslaugų įvairiose nagrinėjamoje teritorijoje.</t>
  </si>
  <si>
    <t>Vadovaujantis 2022 m. gruodžio 27 d. Vilniaus miesto savivaldybės administracijos direktoriaus įsakymu Nr. 30-3837/22 patvirtintomis Vilniaus architektūros ir urbanistikos taisyklėmis ir projektams išduodant projektinių pasiūlymų rengimo užduotis vystytojams yra keliami reikalavimai formuoti gyvybingas zonas ties pastatų fasadais prie gatvių. Keliami reikalavimai numatyti 1 aukšto patalpose įvairių prekybos ar paslaugų paskirties funkcijų, kuriose būtų skatinama kurti naujas darbo vietas.</t>
  </si>
  <si>
    <t>7.2.</t>
  </si>
  <si>
    <t>TIKSLAS. MIESTO KOMPLEKSINĖ TRANSFORMACIJA PAGAL INDIVIDUALIUS RECEPTUS KIEKVIENAI UŽSTATYMO TIPOLOGIJAI</t>
  </si>
  <si>
    <t>7.2.1.</t>
  </si>
  <si>
    <t xml:space="preserve">UŽDAVINYS. Socialiai, ekonomiškai ir funkciškai gyvybingas Vilniaus miestas
</t>
  </si>
  <si>
    <t>7.2.1.1.</t>
  </si>
  <si>
    <t>Suformuluoti potencialo turinčių teritorijų vystymosi gaires</t>
  </si>
  <si>
    <t>Siekiant išpildyti Vilniaus miesto potencialą bei vertinant skaidraus planavimo svarbą, šiuo uždaviniu siekiama atkreipti dėmesį į potencialo turinčias teritorijas urbanizuotose bei urbanizuojamose zonose, mažinti urbanizacijos procesus miesto periferinėse zonose ir sąmoningai įtraukti visuomenę į miesto planavimą.</t>
  </si>
  <si>
    <t>7.2.1.2.</t>
  </si>
  <si>
    <t>Stebėti ir numatyti potencialaus prioriteto zonas Vilniaus mažai urbanizuotose ir urbanizuojamose zonose</t>
  </si>
  <si>
    <t>2025 m. buvo vykdomi atskirų seniūnijų tapatybės tyrimai, pasitelkiant kompleksinę duomenų analizę: GIS duomenų analizė, įvairūs aplinkos duomenys, statistiniai duomenys, skirtingų seniūnijų vertinimo medijų kanaluose analizė ir pan. Siekiama apibrėžti Vilniaus gyvenamųjų rajonų vertinimą pasitelkiant gyventojų apklausą.
Apklausos metu identifikuojami respondentų demografiniai duomenys, sociologinis portretas, jų gyvenamosios vietos pasirinkimo galimybės ir motyvai, poreikiai ir t. t.</t>
  </si>
  <si>
    <t>Per 2024 m. buvo tęsiama įvairių Vilniaus miesto teritorijų analizė. Didesnis dėmesys buvo skirtas Šnipiškėms. Buvo atlikta teritorijos prie VCUP nuo Upės g. („Baltojo“ tilto) iki Šnipiškių g. (pėsčiųjų pasažo) bei Upės ir Šnipiškių gatvių kartu su Kazimiero Vasiliausko skveru galimybių analizė. Vyko aktyvus bendruomenės telkimas ir įtraukimas į Šnipiškių medinės architektūros atgaivinimo ir eksperimentų programą.</t>
  </si>
  <si>
    <t>7.2.1.3.</t>
  </si>
  <si>
    <t>Nemažinti socialinės, erdvinės ir ekonominės įvairovės plėtojant miestą</t>
  </si>
  <si>
    <t>2025 m. tęsė Vilniaus miesto savivaldybės teritorijos bendrojo plano sprendinių įgyvendinimo stebėsenos (monitoringo) ataskaitos už 2021-2022 metus parengimo procesą. Buvo vykdomos diskusijos, pakviesti įsitraukti išorės ekspertai su kuriais taip pat buvo nagrinėjamos Bendrojo plano temos: bendrieji reikalavimai, miesto išorės ir vidaus struktūra, gamtinė aplinka, nekilnojamasis kultūros paveldas, socialinė infrastruktūra, ekonominė aplinka ir investicijos, susisiekimo sistema, inžinerinė infrastruktūra etc. Stebėsenos apimtyje sukaupta  informacija, analizuota ir vertinta miesto teritorijų raidos tendencijos, bendrojo plano sprendinių įgyvendinimo programa bei gyventojų pateikti pasiūlymai dėl galimų Bendrojo plano patobulinimų, parengtas Stebėsenos ataskaitos projektas.</t>
  </si>
  <si>
    <t>2024 m. tęsė Vilniaus miesto savivaldybės teritorijos bendrojo plano sprendinių įgyvendinimo stebėsenos (monitoringo) ataskaitos už 2021-2022 metus parengimo procesą. Buvo vykdomos diskusijos, pakviesti įsitraukti išorės ekspertai su kuriais taip pat buvo nagrinėjamos Bendrojo plano temos: bendrieji reikalavimai, miesto išorės ir vidaus struktūra, gamtinė aplinka, nekilnojamasis kultūros paveldas, socialinė infrastruktūra, ekonominė aplinka ir investicijos, susisiekimo sistema, inžinerinė infrastruktūra etc. Stebėsenos apimtyje sukaupta  informacija, analizuota ir vertinta miesto teritorijų raidos tendencijos, bendrojo plano sprendinių įgyvendinimo programa bei gyventojų pateikti pasiūlymai dėl galimų Bendrojo plano patobulinimų, parengtas Stebėsenos ataskaitos projektas.</t>
  </si>
  <si>
    <t>7.2.1.4.</t>
  </si>
  <si>
    <t>Taikyti vertikalaus daugiafunkcinio zonavimo principus</t>
  </si>
  <si>
    <t>Miesto planavimo ir architektūros skyrius</t>
  </si>
  <si>
    <t>Tęsiami pradėti darbai, 2021 m. patvirtinus Bendrąjį planą, t. y. taikomas daugiafunkcionalumas, pirmųjų pastatų aukštų pritaikymas komercijai.</t>
  </si>
  <si>
    <t>Tęsiami pradėti 2021 m., patvirtinus Bendrąjį planą, darbai, taikomas daugiafunkcionalumas, pirmųjų pastatų aukštų pritaikymas komercijai.</t>
  </si>
  <si>
    <t>7.2.1.5.</t>
  </si>
  <si>
    <t>Vykdyti turimo turto inventorizavimą ir skaitmenizaciją, kompleksiškai planuoti atnaujinimą</t>
  </si>
  <si>
    <t>Nekilnojamojo turto struktūrinis padalinys</t>
  </si>
  <si>
    <t>Vykdytas turto inventorizavimas ir skaitmenizacija (atnaujinimas).</t>
  </si>
  <si>
    <t>Atlikta turto inventorizacija ir dokumentų skaitmenizacija – užtikrintas dokumentų saugojimas „SharePoint“, jų atnaujimimas ir dokumentų valdymo sistemoje „@vilys“, atsisakyta popierinių kopijų. Buvo vykdyta/ atnaujinta patalpų fotofiksacija, parengta, susisteminta ir archyvuota vaizdinė medžiaga.
Vykdant skaitmenizaciją, nuskanuoti Lietuvos Respublikos valstybės nekilnojamojo turto objektų, perduotų Vilniaus miesto savivaldybės nuosavybėn popieriniai LRV perdavimo – priėmimo aktai, suformuojant skaitmenizuotas bylas ir sukuriant MS Excel duomenų bazę.</t>
  </si>
  <si>
    <t xml:space="preserve">Vykdytas turto inventorizavimas ir skaitmenizacija. </t>
  </si>
  <si>
    <t>Vykdant skaitmenizaciją, nuskanuoti Lietuvos Respublikos valstybės nekilnojamojo turto objektų, perduotų Vilniaus miesto savivaldybės nuosavybėn popieriniai LRV perdavimo – priėmimo aktai, suformuojant skaitmenizuotas bylas ir sukuriant MS Excel duomenų bazę.
Skanuotos valdomo turto popierinės dokumentų bylos, suformuojant skaitmenizuotas bylas.</t>
  </si>
  <si>
    <t>7.2.1.6.</t>
  </si>
  <si>
    <t>Įveiklinant turimą NT atsižvelgti į planuojamos veiklos specifiką ir kokybę</t>
  </si>
  <si>
    <t>Vykdytas NT objektų patikrinimas ir optimizavimas.</t>
  </si>
  <si>
    <t>Atlikti perduotų ir išnuomotų patalpų patikrinimai, surašyti patikrinimo aktai ir užtikrintas jų tinkamas užimtumas. Optimizuotas seniūnijų ir vaikų ir jaunimo klubų naudojamas plotas, suteikiant bendruomenėms galimybę efektyviai naudotis patalpomis.</t>
  </si>
  <si>
    <t xml:space="preserve">Vykdytas 12 NT objektų nuomos konkursas dailiųjų amatų, etnografinių verslų ir mugių programai įgyventi, atrenkant geriausią kandidatą, įsipareigojantį kokybiškai ir visiškai laikytis Specialiųjų sąlygų, vystant savo smulkųjį verslą bei efektyviai įveiklinant nuomojamas patalpas. Pasirašyta ir administruojama 11 naujų nuomos sutarčių. </t>
  </si>
  <si>
    <t xml:space="preserve">Rengtos sąlygos ir skelbtas nuomos konkursas, varžantis dėl geriausio kandidato.
Administruotos kitos pagal įveiklinimo idėją išnuomotų 12 NT objektų nuomos sutartys. </t>
  </si>
  <si>
    <t>7.2.1.7.</t>
  </si>
  <si>
    <t>Inicijuoti teisės aktų, susijusių su bešeimininkiu turtu, pakeitimą</t>
  </si>
  <si>
    <t>Įgyvendinta 2024 m.</t>
  </si>
  <si>
    <t>Statinių, kurie neturi savininko (ar savininkas nežinomas), nustatymo, apskaitymo, dokumentų pateikimo pripažinti statinius bešeimininkiais ir perėmimo Vilniaus miesto savivaldybės nuosavybėn tvarkos aprašas, patvirtintas 2024 m. vasario 28 d. Tarybos sprendimu Nr. 1-422</t>
  </si>
  <si>
    <t>Parengtas ir priimtas tarybos sprendimo projektas „Statinių, kurie neturi savininko (ar savininkas nežinomas), nustatymo, apskaitymo, dokumentų pateikimo pripažinti statinius bešeimininkiais ir perėmimo Vilniaus miesto savivaldybės nuosavybėn tvarkos aprašo“ projektas. Nuolatos vykdomos turto pripažinimo bešeimininkiu procedūros.</t>
  </si>
  <si>
    <t>2024 m. vasario 28 d. priimtas tarybos sprendimo projektas Nr. 1-422 „Dėl statinių, kurie neturi savininko (ar savininkas nežinomas), nustatymo, apskaitymo, dokumentų pateikimo pripažinti statinius bešeimininkiais ir perėmimo Vilniaus miesto savivaldybės nuosavybėn tvarkos aprašo tvirtinimo“. Per 2024 m. į bešeimininkio turto sąrašą įtraukta 103 vnt., į apskaitą – 183 vnt. bešeimininkių statinių, kurie neturi savininko (ar savininkas nežinomas). Teismo sprendimu 68 vnt. pripažinti bešeimininkiu turtu ir perduoti Savivaldybės nuosavybėn.</t>
  </si>
  <si>
    <t>7.2.1.8.</t>
  </si>
  <si>
    <t>Užtikrinti skaidrius planavimo procesus ir viešai prieinamas diskusijas miesto bendruomenėms svarbiose zonose</t>
  </si>
  <si>
    <t>Miesto aplinkos, Architektūros skyrius, Teritorijų planavimo skyrius</t>
  </si>
  <si>
    <t>Viešosios erdvės kuriamos įtraukiant vietos bendruomenes (organizuojama po 3 susitikimus). Informacija skelbiama želdynų polapyje, žemėlapyje bei savivaldybės bei seniūnijų socialiniuose tinkluose. Taip pat sukurta nauja platforma - https://pasitarkime.vilnius.lt
Želdynų polapis - https://vilnius.lt/savivaldybe/miesto-pletra/naujai-irengiami-ir-tvarkomi-zeldynai
Žaliojo Vilniaus žemėlapis - https://maps.vilnius.lt/lt/map/zaliasis-vilnius
Platforma viešinimui - https://pasitarkime.vilnius.lt/lt-LT/folders/viesosios-erdves
Per 2025 m. buvo vykdomas visuomenės informavimas apie visus projektus. Iš viso visuomenė buvo informuota patalpinant 549 skelbimus apie projektų procesą. Teritorijų planavimo skyrius gavo ir išnagrinėjo 324 paraiškas dėl teritorijų planavimo dokumentų rengimo/keitimo/koregavimo. Į TPDRIS sistemą pateikti 454 sprendimai dėl teritorijų planavimo dokumentų derinimo/nederinimo. Iš jų 226 suderinti teigiamai, 228 suderinti neigiamai.</t>
  </si>
  <si>
    <t>Viešųjų erdvių projektai rengiami įtraukiant visuomenę pirminiame projektavimo procese - kartu kuriant projektavimo užduotį. Susitikimai tęsiami dalyvaujant koncepijos svarstyme bei projektinių pasiūlymų pristatyme. Siekiama kuo didesnės sklaidos apie organziuojamus susitikimus, tad informacija skelbiama eldynų polapyje, žemėlapyje bei savivaldybės bei seniūnijų socialiniuose tinkluose. Taip pat sukurta nauja platforma - https://pasitarkime.vilnius.lt
Toliau bus tęsiamos visų projektų viešinimo procedūros.</t>
  </si>
  <si>
    <t>Per 2024 m. buvo vykdomas visuomenės informavimas apie visus projektus. Iš viso visuomenė buvo informuota apie 464 projektus. Teritorijų planavimo skyrius išnagrinėjo 327 paraiškas dėl teritorijų planavimo dokumentų rengimo/keitimo/koregavimo. Išnagrinėtos 393 paraiškos dėl teritorijų planavimo dokumentų rengimo. Į TPDRIS sistemą pateikti 343 sprendimai dėl teritorijų planavimo dokumentų derinimo/nederinimo. Iš jų 124 suderinti teigiamai, 219 suderinti neigiamai.</t>
  </si>
  <si>
    <t>Tęsiamos visų projektų viešinimo procedūros. Per metus buvo atlikta iš viso 29 viešųjų erdvių sutvarkymo procedūros. Informacija apie viešąsias erdves nuolat atnaujinama, pildoma ir yra aktuali. Nuoroda į polapį: https://vilnius.lt/savivaldybe/miesto-pletra/naujai-irengiami-ir-tvarkomi-zeldynai</t>
  </si>
  <si>
    <t>7.2.2.</t>
  </si>
  <si>
    <t xml:space="preserve">UŽDAVINYS. Nauji NT projektai – integrali ir neatskiriama miesto dalis
</t>
  </si>
  <si>
    <t>7.2.2.1.</t>
  </si>
  <si>
    <t>Skatinti atsakingą esamų charakteringų ir vietos dvasią kuriančių objektų atnaujinimą arba kūrimą aplink Vilniaus centrą</t>
  </si>
  <si>
    <t>Šiuo uždaviniu siekiama didinti naujų NT objektų integraciją bei koordinuoti jų plėtrą neprioritetinėse teritorijose, atsižvelgiant į Vilniaus m. bendrąjį planą (toliau – BP) ir praplečiant kokybės reikalavimus šiose zonose.</t>
  </si>
  <si>
    <t>Vyriausiojo miesto architekto struktūrinis padalinys; Kultūros paveldo apsaugos skyrius</t>
  </si>
  <si>
    <t>2025 m. buvo atlikta kompleksinė teritorijos prie Senojo teatro Basanavičiaus g. istorinė ekonominė architektūrinė analizė. Įvertinus istorines aplinkybes, buvo nespręsta rengti architektūrinį konkursą paminklui Lietuvos Respublikos prezidentui Antanui Smetonai šioje vietoje pastatyti. 2025 m. buvo atliktas „Medinių Šnipiškių“ užstatymo struktūros morfologinis tyrimas.</t>
  </si>
  <si>
    <t xml:space="preserve">2023 m. spalio 25 d. Vilniaus miesto savivaldybės tarybos sprendimu Nr. 1-199 „Dėl Vilniaus paveldotvarkos programos tvirtinimo“ buvo patvirtinta Paveldotvarkos programa. Programa kompensavimo būdu pradedant 2025 metais bus įgyvendinama šiomis kryptimis: kultūros paveldo objektų Vilniaus mieste išorės tvarkyba; kultūros paveldo statinių (išskyrus pastatus, pastatytus pagal po antrojo pasaulinio karo parengtus tipinius projektus) Vilniaus miesto kultūros paveldo vietovėse išorės tvarkyba; daugiabučių gyvenamųjų namų fasadų elementų galimai avarinės ar avarinės būklės likvidavimui; istorinės medinės architektūros tvarkybai; autentiškų medinių langų ir durų tvarkybai ir atkūrimo darbams kultūros paveldo vietovėse Vilniaus mieste. 2024 metais, dirbant pagal Vilniaus paveldotvarkos programą, iškilo poreikis ją koreguoti ir tobulinti, siekiant kuo optimaliau ir efektingiau saugoti ir tvarkyti kultūros paveldo objektus ir statinius kultūros paveldo vietovėse bei jų elementus: balkonus, lodžijas, karnizus, parapetus, langus, duris, kitus fasado elementus ir architektūrines detales. Platesnė informacija https://www.vilniauspaveldas.lt </t>
  </si>
  <si>
    <t>7.2.2.2.</t>
  </si>
  <si>
    <t>Užtikrinti, jog naujai vystomi NT objektai nemažintų vietovės ekologinės vertės, vertinant laidžių dangų kiekį</t>
  </si>
  <si>
    <t>Teritorijų planavimo ir plėtros projektų skyrius</t>
  </si>
  <si>
    <t>Aktyviai bendraujant su bendruomene, atliepiant jos lūkesčius, Perkūnkiemyje buvo sukurta nauja viešoji erdvė su želdiniais, tinkama poilsiui. Erdvė ekologine bei bendruomenine prasme praturtina gyvenimo kokybę šioje tankiai apgyvendinoje teritorijoje. 2025 m. buvo paskelbtas architektūrinis konkursas dėl Pavilionių parko sutvarkymo bei pritaikymo lankymui. Šio tankiai užstatytos Pašilaičių teritorijos parko prieigos šiuo metu nėra sutvarkytos, 5 ha parkas nepritaikytas lankymui. Architektūrinių idėjų, kaip sutvarkyti šį parką, laukiama 2026 m. pradžioje.</t>
  </si>
  <si>
    <t>2025 m. baigta rengti Verkių autobusų parko teritorijos konversijos urbanistinė galimybių studija.</t>
  </si>
  <si>
    <t>Nuolat tęsiamas bendravimas su visuomene, informacija apie viešąsias erdves nuolat atnaujinama. Viešųjų erdvių sukūrimas/atnaujinimas vykdomas atsižvelgiant į bendruomenių lūkesčius, visuose miesto rajonuose. Įtraukiant gyventojus į viešųjų erdvių kūrimo procesą, atnaujintas viešinimo polapis. Gyventojų patogumui sukurti įvairūs viešųjų erdvių paieškos filtrai (pagal seniūniją, pagal pavadinimą, pagal būseną). Informacija apie viešąsias erdves nuolat atnaujinama, pildoma ir yra aktuali. Nuoroda į polapį: https://vilnius.lt/savivaldybe/miesto-pletra/naujai-irengiami-ir-tvarkomi-zeldynai</t>
  </si>
  <si>
    <t>7.2.2.3.</t>
  </si>
  <si>
    <t>Užtikrinti, kad konkrečioje teritorijoje surinktas infrastruktūros mokestis prisidėtų prie konkrečios teritorijos kompleksinio poveikio aplinkai mažinimo</t>
  </si>
  <si>
    <t>Finansų skyrius</t>
  </si>
  <si>
    <t>Skaičiuotas ir rinktas infrastruktūros mokestis.</t>
  </si>
  <si>
    <t>2025 metais buvo surinkta 5.398.228,95 Eur įplaukų iš infrastruktūros mokesčio.
Vykdytos konsultacijos Įmokos apskaičiavimo klausimais. 
Tobulinta paslaugų teikimo sistema paslaugų teikimo optimizavimui.</t>
  </si>
  <si>
    <t>2024 metais buvo surinkta 13.000,00 tūkst. Eur įplaukų iš infrastruktūros mokesčio.
Vykdytos konsultacijos Įmokos apskaičiavimo klausimais. 
Tobulinta paslaugų teikimo sistema paslaugų teikimo optimizavimui.</t>
  </si>
  <si>
    <t>7.2.2.4.</t>
  </si>
  <si>
    <t>Atsižvelgiant į Vilniaus m. BP, nustatyti kokybės kriterijus plėtojamoms neprioritetinėms gyvenamosioms zonoms</t>
  </si>
  <si>
    <t>Per ataskaitinį laikotarpį buvo nuosekliai stiprinamos veiklos, prisidedančios prie būsto įperkamumo gerinimo. Dalyvauta Lietuvos banko organizuotoje 2025 m. nekilnojamojo turto konferencijoje, kur aptartos rinkos tendencijos ir įperkamumo iššūkiai. Taip pat aktyviai vykdomas tarpinstitucinis bendradarbiavimas būsto įperkamumo klausimais, su Lietuvos Banku ir Aplinkos ministerija. Paraleliai pasirengta pradėti bendrojo plano stebėseną ir korektūrą – tai esminiai miesto plėtros dokumentai, lemiantys subalansuotą būsto pasiūlos ir paklausos santykį bei sudarantys prielaidas didinti būsto pasiūlą ir gerinti jo prieinamumą.</t>
  </si>
  <si>
    <t>Tęsiami pradėti darbai. Vertinant statybos galimybes neprioritetinėse teritorijose, vertinamas esamos ir (ar) suprojektuotos inžinerinės ir (ar) socialinės savivaldybės infrastruktūros pakankamumas – nustačius, kad teritorijoje nepakanka esamos infrastruktūros planuojamai veiklai, užstatymo galimybės nagrinėjamos rengiant vietovės lygmens teritorijų planavimo dokumentus, tokiu būdu siekiant kompleksinės teritorijos plėtros.</t>
  </si>
  <si>
    <t>7.2.3.</t>
  </si>
  <si>
    <t xml:space="preserve">UŽDAVINYS. Gyvenimo kokybė kyla neatsitiktinai, o pagal aiškius prioritetus
</t>
  </si>
  <si>
    <t>7.2.3.1.</t>
  </si>
  <si>
    <t>Vadovaujantis Vilniaus m. BP prioritetais, vykdyti daugiabučių kompleksinę renovaciją</t>
  </si>
  <si>
    <t>Vadovaujantis nustatytais prioritetais, siekiama koordinuotai ir kompleksiškai gerinti gyvenimo kokybę subcentruose, vykdant daugiabučių renovaciją, plečiant bemotorių priemonių infrastruktūrą bei būtinųjų socialinių paslaugų urbanistinį atnaujinimą.</t>
  </si>
  <si>
    <t>Energetikos struktūrinis padalinys</t>
  </si>
  <si>
    <t>Nupirkta 127 vnt. investicinių planų, 75 vnt pateikta paraiškų APVAI, 39 pasirašytos rangos sutartys, 35 užbaigti renovacijos projektai.</t>
  </si>
  <si>
    <t>Nupirkta 127 vnt. investicinių planų, pateikta 75 paraiškos APVAI,  pasirašytos 39 rangos sutartys, užbaigti 35 renovacijos projektai.</t>
  </si>
  <si>
    <t>Pateiktos 47 paraiškos atnaujinti daugiabučius namus, užbaigti 28 projektai (tik Atnaujinkime meistą informacija).</t>
  </si>
  <si>
    <t>Įgyvendinama kvartalų energinio efektyvumo didinimo programa. Pateiktos 47 paraiškos atnaujinti daugiabučius namus, užbaigti 28 projektai (tik Atnaujinkime meistą informacija).</t>
  </si>
  <si>
    <t>7.2.3.2.</t>
  </si>
  <si>
    <t>Patrauklių pėsčiųjų ir dviratininkų maršrutų kūrimas tarp rajonų, skatinant judėjimą bevariklėmis transporto priemonėmis</t>
  </si>
  <si>
    <t>Pastoviai vykdomas pėsčiųjų ir dviratininkų maršrutų kūrimas, atnaujinami ir įrengiami nauji pėsčiųjų ir dviračių takai.</t>
  </si>
  <si>
    <t>Atnaujinta 12,1 km dviračių takų ir sutvarkyta 29,1 km pėsčiųjų takų</t>
  </si>
  <si>
    <t>7.2.3.3.</t>
  </si>
  <si>
    <t>Papildyti finansavimo modelius sovietmečiu statytų gyvenamųjų aplinkų atsinaujinimui</t>
  </si>
  <si>
    <t xml:space="preserve">Finansuojamas visų rūšių transporto bei pėsčiųjų judėjimo vietų sutvarkymas: keliams, gatvėms, šaligatviams, pėsčiųjų ir dviračių takams. 2025 metais įrengtos 58 korinės dangos automobilių stovėjimo aikštelės kiemuose. </t>
  </si>
  <si>
    <t xml:space="preserve">Finansuojamas visų rūšių transporto bei pėsčiųjų judėjimo vietų sutvarkymas: keliams, gatvėms, šaligatviams, pėsčiųjų ir dviračių takams. 2024 metais sutvarkyti 28 sovietmečiu statyti gyvenamųjų namų kiemai. </t>
  </si>
  <si>
    <t>7.2.3.4.</t>
  </si>
  <si>
    <t>Prioritetizuoti ir atitinkamai finansuoti soc. paslaugų urbanistinės regeneracijos strategijas ir įgyvendinimo darbus (poliklinikos, mokyklos ir kt.)</t>
  </si>
  <si>
    <t>Žemės tvarkymo ir administravimo skyrius</t>
  </si>
  <si>
    <t xml:space="preserve">Parengti ir įgyvendinti žemės paėmimo visuomenės poreikiams projektai – Mykolo Lietuvio gatvės įrengimui, Tarandės mokyklos statybai bei Kernavės gatvės rekonstrukcija ir gatvės infrastruktūros įrengimui. 
Išnagrinėta, suderinta ir integruota į Vilniaus miesto geoinformacinę sistemą 14011 topografinių ir inžinierinių planų geoinformaciniai ir atributiniai duomenys, būtent tai užtikrino sklandų statybos, inžinerinės infrastruktūros bei viešo (bendro) naudojimo gyventojų poreikiams įrengiamos infrastruktūros projektavimą ir projektų sprendinių įgyvendinimą. 
Suprojektuotas žemės sklypas valstybei svarbiems poreikiams, t. y. Viešo saugumo tarnybos reikmėms užtikrinti, taip pat žemės sklypas ties Pramonės g. 78 savivaldybės viešojo transporto saugojimo ir krovos stotelių įrengimui. Atsižvelgiant į tai, kad 2025 metais Vilnius buvo paskelbtas Europos žaliąja sostine prioriteto tvarka suprojektuoti 67 valstybinės žemės sklypai atskirųjų želdynų ir bendro (viešo) naudojimo reikmėms, kurių bendras plotas apie 70 ha. 
Žemės tvarkymo ir administravimo skyrius užtikrino, kad teritorijų vystytojai už teisę statyti valstybinėje žemėje sumokėtų atitinkamo dydžio mokestį. Tokiu būdu už 2025 m. į Vilniaus miesto savivaldybės biudžetą surinkta 3 051 658 Eur.
</t>
  </si>
  <si>
    <t xml:space="preserve">Flamangų g. (Kalnėnai) ir Betobnių g. (Tarandė) buvo parengti detalieji planai švietimo įstaigoms planuoti.
 </t>
  </si>
  <si>
    <t>Parengtas ir Lietuvos Respublikos Vyriausybės 2024 m. lapkričio 27 d. nutarimu Nr. 1030 ”Dėl Vilniaus miesto savivaldybės gyvenamųjų vietovių teritorijų ribų tvarkymo” patvirtintas Vilniaus miesto gyvenamųjų vietovių projektas, šiuo projektu patvirtinti geoinformaciniai duomenys įregistruoti Adresų registre.
Parengtas Vilniaus miesto savivaldybės mero 2024 m. sausio 2 d. potvarkis Nr. 955-1/24 ”Dėl žemės sklypų, skirtų nuosavybės teisių atkurti, projektavimo proceso Vilniaus miesto savivaldybėje pabaigos” baigtas žemės sklypų, skirtų nuosavybės teisių į žemę atkūrimui projektavimo procesas. Dalis iš naujų valstybinės žemės sklypų, išbrauktų iš nuosavybės teisių atkūrimui skirtų Žemės sklypų sąrašo perduoti viešųjų poreikių užtikrinimui: sporto objektų, mokyklų, darželių statybai, Nacionalinio muziejaus, Greitosios medicinos pagalbos, priešgaisrinės apsaugos ir gelbėjimo departamento bei kitiems savivaldybės ir valstybės institucijų viešiesiems poreikiams.
Suprojektuoti 73 atskirųjų želdynų, bendro naudojimo, rekreacinių ir viešųjų erdvių įrengimui skirti žemės sklypai.
Parengtas ir patvirtintas 39,4 ha teritorijos Liepkalnio g. 125 formavimo ir pertvarkymo projektas pramonės parkui ir paviršinio vandens nuotekų rezervuarui įrengti.</t>
  </si>
  <si>
    <t>7.2.4.</t>
  </si>
  <si>
    <t xml:space="preserve">UŽDAVINYS. Vilnius – koncentruotai ir sąmoningai augantis miestas
</t>
  </si>
  <si>
    <t>7.2.4.1.</t>
  </si>
  <si>
    <t>Stiprinant santykius su kaimyninėmis savivaldybėmis koordinuotai spręsti miesto metropolinius plėtros iššūkius</t>
  </si>
  <si>
    <t>Šiuo uždaviniu siekiama koordinuotai spręsti miesto driekos problemą, įveiklinant infrastruktūros įstatymą bei stiprinant santykius su kaimyninėmis savivaldybėmis.</t>
  </si>
  <si>
    <t>Vyko susitikimai su Vilniaus rajono ir Trakų rajono savivaldybėmis. Su Vilniaus rajono savivaldybe derinamas viaduko Avižieniuose klausimas. Kartu su Trakų rajono savivaldybe derinami Bendrųjų planų įgyvendinimo klausimai, sprendžiant miesto driekos klausimą.</t>
  </si>
  <si>
    <t>7.2.4.2.</t>
  </si>
  <si>
    <t>Sukurti gaires, apibrėžiančias infrastruktūros plėtrą ir minimalius kokybinius rodiklius</t>
  </si>
  <si>
    <t>Vadovaujamasi statybos techniniuose reglamentuose ir įstatymuose nustatytais universalaus dizaino, želdinių išsaugojimo, gatvės elementų standarto principais.</t>
  </si>
  <si>
    <t>7.2.4.3.</t>
  </si>
  <si>
    <t>Kurti nuoseklią Infrastruktūros įstatymo taikymo politiką driekos valdymui</t>
  </si>
  <si>
    <t>Vyriausiojo miesto inžinieriaus padalinys</t>
  </si>
  <si>
    <t>Pokyčių nebuvo, buvo analizuojama taikymo praktika, skaičiuojami Infrastruktūros poreikiai, miesto vystymosi greitis ir kt. Išvadų pagrindu 2024 m. planuojama pateikti pasiūlymus sistemos tobulinimui.</t>
  </si>
  <si>
    <t>7.3.</t>
  </si>
  <si>
    <t>TIKSLAS. GAMTA PAREMTI IR GAMTĄ STIPRINANTYS SPRENDIMAI SVEIKAM IR KOKYBIŠKAM GYVENIMUI MIESTE</t>
  </si>
  <si>
    <t>7.3.1.</t>
  </si>
  <si>
    <t xml:space="preserve">UŽDAVINYS. Kokybiška miesto aplinka sveikesniam gyvenimui mieste
</t>
  </si>
  <si>
    <t>7.3.1.1.</t>
  </si>
  <si>
    <t>Diegti inovatyvius sprendimus tvaresniam paviršinio vandens apykaitos ciklui</t>
  </si>
  <si>
    <t>Šiuo uždaviniu siekiama gerinti miesto aplinkos kokybę, kuri prisidėtų prie sveikesnės gyvensenos, mažinant taršą, tvariai tvarkant paviršinį vandenį ir įgyvendinant miesto ekologinės-energetinės, ekonominės ir socialinės-rekreacinės kokybės gerinimo priemones.</t>
  </si>
  <si>
    <t xml:space="preserve">Infrastruktūros skyrius </t>
  </si>
  <si>
    <t>Nuolat vykdoma paviršinių nuotekų tinklų priežiūra, remontas ir rekonstrukcija.</t>
  </si>
  <si>
    <t>Vykdydami paviršinių nuotekų tinklų priežiūrą, 2025 m. pakeista 818 vnt. šulinių dangčių ir lietaus surinkimo šulinėlių grotelių bei 54 vnt. gelžbetoninių dangčių. Tvarkant šulinius atstatyta 1894 kv. m asfaltbetonio dangos. TV diagnostine apžiūra apžiūrėta 3 8757 m. vamzdynų, pašalintos medžių šaknys 443 m ilgio vamzdynuose. Likviduojant avarijas paviršinių nuotekų tinkluose sumontuota 103 m ilgio vamzdynų iki 250 mm skersmens. Buvo vykdomas Paviršinių nuotekų tinklų remontas: Liepkalnio g. nuo Žirnių g. iki Dunojaus g. – 980 m., Santariškių g. (žiedas) – 60 m., P. Vileišio g. – 90 m.</t>
  </si>
  <si>
    <t xml:space="preserve">Lauko gertuvių tinklas plėtojamas kasmet, 2024 metų pabaigoje mieste viso buvo 48 vnt. veikiančių UAB “Vilniaus vandenys” įrengtų lauko stacionarių gertuvių (2024m. įrengta 8 vnt.). Taip pat iniciatyva vykdoma ir vidaus patalpose (gertuvės mokyklose, gydymo įstaigose)-mokyklose yra įrengta 111vnt. gertuvių, o gydymo įstaigose 2024 metais įrengtos 47 vidaus gertuvės.
Įgyvendinti projektai:
„Vandentiekio ir nuotekų tinklų plėtra Vilniaus mieste (I pirkimo dalis)“ (Kauno g. 39)
 „Vandentiekio ir nuotekų tinklų plėtra Vilniaus mieste (I pirkimo dalis)“ (Krėvos g. 5,7, 9)
„Vandentiekio ir nuotekų tinklų plėtra Vilniaus mieste (I pirkimo dalis)“ (Šopeno g. 5,7, 9)
 „Nuotekų tinklų plėtra Miško g., Grigiškės“
 „Vandentiekio tinklo remontas adresu Erfurto g. 13“
 „Vandentiekio tinklo remontas M. K. Čiurlionio g. (Vingio parke)“
 „Vandentiekio ir savitakinių buitinių nuotekų tinklų gyvenamajam namui Popieriaus g. 5, Vilniaus m. statybos  darbai
 „Vandentiekio tinklų pastatams Elektrinės g. 4 ir 6 projektavimo ir statybos darbai“
Vandens stoties statyba Bajorų kelyje
Nuotekų tinklų plėtros Žalioji aikštė 7, Vilniuje, statybos darbai
Buitinių nuotekų tinklo Liepto g. 2, Vilnius statybos darbai
Giraitės NT tinklo įrengimo darbai
Nuotekų tinklų plėtros Žemoji g. 37,41,43,45, Vilniuje, statybos darbai
Vandentiekio kvartalinių tinklų Vilniaus m. Lukiškių g., Filaretų g., Saulės g., Kauno g., Bistryčios g., Kalvarijų (Maldininkų) g., Vilniaus r. Pagirių k. rekonstravimo darbai. Pradėti ir įgyvendinami (darbai bus baigti 2025 metais) paviršinių nuotekų tinklų statybos ir remonto darbai: Lietaus nuotekų tinklų įrengimas ir Tarandės gatvės nuo Ukmergės g. iki Putiniškių g. statybos darbai; 
Paviršinių nuotekų šalinimo tinklų Upės g. Kalvarijų g. Žalgirio g. bei paviršinių nuotekų valymo įrenginių Upės gatvėje rekonstravimo ir statybos darbai;
Paviršinių nuotekų tinklų įrengimas T. Kosciuškos gatvėje
</t>
  </si>
  <si>
    <t xml:space="preserve">Įgyvendinus nurodytus projektus iš viso nutiesta 0,6 km vandentiekio tinklų ir 0,9 km nuotekų tinklų, taip suteikiant galimybę prisijungti prie vandentiekio tinklų ~ 300 gyv. būstų, o prie nuotekų tinklų - 200 gyv. būstų. </t>
  </si>
  <si>
    <t>7.3.1.2.</t>
  </si>
  <si>
    <t>Siekti, kad miesto pastatų stogai prisidėtų prie miesto ekologinės-energetinės, ekonominės ir socialinės-rekreacinės kokybės gerėjimo</t>
  </si>
  <si>
    <t xml:space="preserve">Iš 34 stoginių saulės elektrinių vykdomų sutarčių 34 projektai yra suderinti (1 iš objektų buvo dar pabaigtas 2024 metais, likusieji – 2025 metais). Iš jų 32-juose objektuose rangos darbai galutinai yra priimti techninės priežiūros kaip tvarkingi, 30 įstaigų projektai pilnai užbaigti tai yra pasirašyti priėmimo-perdavimai aktai, 1-me objekte ranga vykdoma ir turi būti baigtas 2026-02-28, tačiau tikėtina terminas pratęstas 6 mėn., dar 3-juose objektuose (ranga atlikta) tvarkoma dokumentacija ESO, nes pasikeitė TA elektrinėms virš 100 kW. Visos elektrinės (be tos vienos, kur vykdoma ranga) generuoja elektros energiją, galingumas 2,67 MW. </t>
  </si>
  <si>
    <t>Atrinkti 35 savivladybei pavaldžių įstaigų stogai, ant kurių galima įrengti 2,8 MW galios stogines saulės elektrines. 1 elektrinė 2024 metais buvo pilnai įrengta, kurios galia siekia 84kW.</t>
  </si>
  <si>
    <t>Atlikus visų atrinktų stogų konstukcijų ekspertizes ir būklės įvertinimus numatyta ant 35 įstaigų stogų įrengti saulės elektrines, kurių bendra galia sieks 2,8 MW. Atlikta 30 pirkimų, likę 5 pirkimai atliekami.</t>
  </si>
  <si>
    <t>7.3.1.3.</t>
  </si>
  <si>
    <t>Siekti, kad miestiečiai neefektyviai kietą kurą naudojančius katilus keistų į efektyvesnes technologijas, naudojančias atsinaujinančių išteklių energiją šilumos gamybai</t>
  </si>
  <si>
    <t>Vadovaujantis Dalinio finansavimo skyrimo fiziniams asmenims, diegiantiems atsinaujinančius energijos išteklius arba prijungusiems prie centralizuotai tiekiamos šilumos sistemos, kai pakeičiami iškastinį kurą naudojantys šilumos įrenginiai, tvarkos aprašu (toliau – Tvarkos aprašas), miesto gyventojai gali kreiptis į Vilniaus miesto savivaldybę dėl 15 proc. dalinio finansavimo skyrimo pasikeitus iškastinį kurą naudojančius šilumos įrenginius. Savivaldybės skiriamas dalinis finansavimas yra tiesiogiai susijęs su valstybės teikiamomis paramomis, nes gyventojas gali gauti savivaldybės dalinį finansavimą, jei yra jau gavęs finansavimą iš valstybės (LEA ar APVA). Atsižvelgiant į tai, kad nuo 2023 m. kvietimus paramai gauti teikia LEA, 2025-03-06 buvo pakeistas Tvarkos aprašas (Tarybos sprendimas Nr. 1-912) ir išdėstytas nauja redakcija., kurio esminis pakeitimas, kad paramą gali gauti tie, kurie jau gavo LEA teikiamą paramą.
Per 2025 m. gauti du prašymai keisti akmens anglimi kūrianamą katilą į šilumos siurblius. Išmokėtas kompensacijos dydis 1440 Eur.</t>
  </si>
  <si>
    <t xml:space="preserve">Vadovaujantis Dalinio finansavimo skyrimo fiziniams asmenims, diegiantiems atsinaujinančius energijos išteklius gyvenamuosiuose namuose, arba gyvenamiesiems namams prijungti prie centralizuotai tiekiamos šilumos sistemos, kai pakeičiami iškastinį kurą naudojantys šilumos įrenginiai, tvarkos aprašu (toliau – Tvarkos aprašas), miesto gyventojai gali kreiptis į Vilniaus miesto savivaldybę dėl papildomo dalinio finansavimo skyrimo pasikeitus iškastinį kurą naudojančius šilumos įrenginius. Viena iš numatytų sąlygų Tvarkos apraše, pareiškėjas siekiantis gauti VMS dalinį finansavimą, jau turi būti gavęs APVA finansavimą. Tačiau, nuo 2023 m. kvietimus paramai teikia ne APVA, o LEA. Atsižvelgiant į tai, buvo nuspręsta inicijuoti Tvarkos aprašo pakeitimą. 2024 m. kreipiamės į LEA, prašydami suteikti informaciją apie pasibaigusių kvietimų teikti paraiškas pasikeisti iškastinį kurą naudojančius katilus Vilniaus mieste. Įvertinę turimą informaciją, planuojamas Tvarkos aprašo pakeitimas, kuris bus tvirtinamas Savivaldybės tarybos 2025 m. pradžioje. </t>
  </si>
  <si>
    <t xml:space="preserve">2022-06-08 Savivaldybės tarybos sprendimu Nr. 1-1460 „Dėl dalinio finansavimo skyrimo fiziniams asmenims, diegiantiems atsinaujinančius energijos išteklius gyvenamuosiuose namuose, arba gyvenamiesiems namams prijungti prie centralizuotai tiekiamos šilumos sistemos, kai pakeičiami iškastinį kurą naudojantys šilumos įrenginiai, tvarkos aprašo tvirtinimo“ patvirtintas Dalinio finansavimo skyrimo fiziniams asmenims, diegiantiems atsinaujinančius energijos išteklius gyvenamuosiuose namuose, arba gyvenamiesiems namams prijungti prie centralizuotai tiekiamos šilumos sistemos, kai pakeičiami iškastinį kurą naudojantys šilumos įrenginiai, tvarkos aprašas, kuriuo remiantis nuo 2022 metus Vilniaus miesto gyventojai gali kreiptis į Vilniaus miesto savivaldybę dėl finansavimo skyrimo. Savivaldybės skiriamas dalinis finansavimas yra tiesiogiai susijęs su valstybės teikiamomis paramomis, nes gyventojas gali gauti savivaldybės dalinį finansavimą, jei yra jau gavęs finansavimą ir APVA. Kadangi nuo 2023 m. kvietimus paramai teikia ne APVA, o LEA, todėl 2024 m. nesame gavę prašymo skirti dalinį finansavimą. Todėl nuspręsta inicijuoti Tvarkos aprašo pakeitimą. Tvarkos aprašo pakeitimas, nurodant, kad Savivaldybės dalinį finansavimą gali gauti ir LEA finansavimą gavę pareiškėjai, bus priimtas 2025 m. pradžioje. </t>
  </si>
  <si>
    <t>7.3.2.</t>
  </si>
  <si>
    <t xml:space="preserve">UŽDAVINYS. Žiedinės ekonomikos principais paremta atliekų tvarkymo kultūra Vilniuje
</t>
  </si>
  <si>
    <t>7.3.2.1.</t>
  </si>
  <si>
    <t>Plėtoti stambiagabaričių atliekų surinkimo sistemą</t>
  </si>
  <si>
    <t>Atliepti žiedinės ekonomikos tikslus ir Europos Sąjungos keliamus reikalavimus bei vertinant ir sugrąžinant atliekas kaip žaliavą stiprinti atliekų tvarkymo sistemą, kuri būtų arčiau gyventojų ir skatintų jų sąmoningą rūšiavimą bei ilgintų daiktų gyvenimo ciklą.</t>
  </si>
  <si>
    <t>Seniūnijos</t>
  </si>
  <si>
    <t>2025 m. Vilniuje atidarytos 2 naujos didelių gabaritų atliekų surinkimo aikštelės (DGASA) – Kazlausko g. 1A ir Sausupio g. 9. Šiuo metu veikiančių DGASA skaičius yra 7 vnt. Taip pat tęsiami projektavimo darbai, susiję su DGASA Pirklių g. 32 įrengimu, bei pasiūlytos 4 galimos vietos naujų DGASA įrengimui Vilniaus miesto teritorijoje. Ateinančiais metais planuojamas tolesnis veiksmo įgyvendinimas.</t>
  </si>
  <si>
    <t>2025-09-30 Vilniuje pradėjo veikti 2 naujos DGASA, įrengtos Kazlausko g. 1A ir Sausupio g. 9. Šių DGASA atidarymas prisidėjo prie atliekų surinkimo infrastruktūros plėtros ir pagerino paslaugų prieinamumą gyventojams, ypač toliau nuo anksčiau veikusių DGASA esančiose Vilniaus miesto dalyse. Lygiagrečiai buvo tęsiami projektavimo darbai, susiję su DGASA Pirklių g. 32 įrengimu (projektuojamas privažiavimo kelias), bei analizuojamas naujų siūlomų vietų tinkamumas DGASA įrengimui Vilniaus miesto teritorijoje.</t>
  </si>
  <si>
    <t>2024 m. įrengtos dvi naujos didelių gabaritų atliekų surinkimo aikštelės, tęsiami kitos aikštelės projektavimo darbai. Tinkamų sklypų naujų aikštelių statybai paieška.</t>
  </si>
  <si>
    <t>Sausupio g. ir Kazlausko g. aikštelių eksploatacija numatoma 2025 m., I ketvirtį. Taip pat 2025 m. toliau planuojama vykdyti didelių gabaritų atliekų surinkimo aikštelės Pirklių g. projektavimo darbai. Pasiūlytos vietos 4-ių naujų aikštelių įrengimui Vilniaus miesto teritorijose, kurios labiausiai nutolusios nuo dabar veikiančių aikštelių.</t>
  </si>
  <si>
    <t>7.3.2.2.</t>
  </si>
  <si>
    <t>Užtikrinti skirtingų komunalinių medžiagų rūšiavimą ir produktyvesnį klasifikavimą</t>
  </si>
  <si>
    <t>2025 m. Vilniaus mieste buvo tęsiama požeminių, pusiau požeminių ir antžeminių komunalinių atliekų konteinerių aikštelių tinklo plėtra, sudarant sąlygas gyventojams patogiau rūšiuoti mišrias, maisto, plastiko, popieriaus, stiklo, tekstilės ir žaliąsias atliekas. Taip pat buvo užtikrintos papildomos atliekų tvarkymo galimybės – gyventojams ir toliau teikta individuali atliekų paėmimo paslauga bei sudaryta galimybė be papildomo mokesčio (išskyrus vietinę rinkliavą) pristatyti atliekas į DGASA. Ateinančiais metais planuojamas tolesnis veiksmo įgyvendinimas.</t>
  </si>
  <si>
    <t>2025 m. buvo tęsiamas projekto „Komunalinių atliekų konteinerių aikštelių įrengimas ir komunalinių atliekų konteinerių aikštelėms įsigijimas Vilniaus mieste“ įgyvendinimas ir užbaigiami numatyti konteinerių aikštelių projektavimo bei įrengimo darbai (iš viso pagal projektą įrengtos 23 pusiau požeminės komunalinių atliekų konteinerių aikštelės). Vilniaus mieste toliau tęsiama moderni komunalinių atliekų surinkimo infrastruktūros plėtra, didinant požeminių ir pusiau požeminių konteinerių aikštelių tinklą ir gerinant atliekų rūšiavimo galimybes gyventojams.</t>
  </si>
  <si>
    <t xml:space="preserve">Vykdoma požeminių, pusiau požeminių ir antžeminių komunalinių aikštelių skirtų mišrių, maisto, plastiko, popieriaus, stiklo, tekstilės, žaliųjų atliekų rūšiavimo infrastruktūros plėtra. Taip pat taikomos kitos priemonės sudarančios galimybes atliekų turėtojams tinkamai tvarkyti ir šalinti atliekas: 1. netaikant papildomo mokesčio išskyrus vietinė rinkliavą organizuojama individuali atliekų paėmimo paslauga.2.netaikant papildomo mokesčio išskyrus vietinė rinkliavą sudaroma galimybė priduoti atliekas DGASA aikštelėse. </t>
  </si>
  <si>
    <t>Įgyvendinat projektą "Komunalinių atliekų konteinerių aikštelių įrengimas ir komunalinių atliekų konteinerių aikštelėms įsigijimas Vilniaus mieste" 2024 m. vykdyti naujų pusiau požeminių ir požeminių komunalinių atliekų surinkimo konteinerių aikštelių projektavimo ir įrengimo darbai. Per 2024 m. buvo papildomai buvo įrengtos 64 konteinerių aikštelės (57 vnt. pusiau požeminės ir 7 vnt. požeminės). Projekto veiklas numatoma baigti 2025 metais. 2024 m. toliau buvo stebimas atliekas, į didelių gabaritų surinkimo aikšteles, pristatančių gyventojų srauto augimas, kuris išaugo 10 proc. (lyginant su 2023 m.), iš viso aikštelėse apsilankyta 100980 kartų. 2024 m. individualia paslauga pasinaudojo 10495 atliekų turėtojų, ko pasėkoje buvo sutvarkyta 1624,7 tonų atliekų.</t>
  </si>
  <si>
    <t>7.3.2.3.</t>
  </si>
  <si>
    <t>Skatinti keitimosi ir taisymo kultūrą (daiktų gyvenimo ciklo ilginimas)</t>
  </si>
  <si>
    <t>Vilniaus mieste didelių gabaritų atliekų surinkimo aikštelės įrengtos 2 naujos dalijimosi daiktais stotelės DĖK'ui. Dalijimosi daiktais stotelė DĖK‘ui ir „Žaislų taisytojų klubas“ dalyvavo Prezidentūroje „ Žaliųjų idėjų festivalyje". Dalijimosi daiktais stotelės DĖK’ui tradiciškai sulaukė didelio gyventojų susidomėjimo – per 2025 metus išdalinta apie 14 tūkst. daiktų.
2025 m. įrengta 47 DĖK’ui kabyklų įvairiausiose sostinės vietose: bibliotekose, švietimo įstaogose, įmonėse, bendruomenių, jaunimo centruose - DĖK'ui kabyklos kviečiančia ir skatina keistis nebereikalingais, gerais, tvarkingais, tinkamais nešioti drabužiais.</t>
  </si>
  <si>
    <t>Gyventojams sudaromos galimybės atsikratyti nereikalingų, nebenaudojamų, tačiau dar geros būklės daiktų. Taip skatinamas jų pakartotinis naudojimas ir puoselėjama, ugdoma dalijimosi, daiktų mainų bei bendruomeniškumo kultūra.</t>
  </si>
  <si>
    <t>2024 m. Vilniaus mieste veikė 4 DĖK‘ui stotelės didelių gabaritų atliekų surinkimo aikštelėse. Greta dalijimosi daiktais stotelių DĖK‘ui, veiklą vykdė DĖK‘ui galerija Vilniuje, Klaipėdos g. 2 - surengta 20 virtualių dalijimosi daiktais renginių, įkurtas šeštadieninis „Žaislų taisytojų klubas“ vaikams nuo 6 iki 12 metų, tvarios mados klubas paaugliams „Žaliasis kruasanas“. Gyventojams perduota 19000 daiktų, kurių bendras svoris apie 380 tonų. Taip pat papildomai įrengta 30 nuolat veikiančių DĖK’ui kabyklų įvairiose sostinės vietose skatinant keistis nebereikalingais, tvarkingais, tinkamais nešioti drabužiais.</t>
  </si>
  <si>
    <t>Gyventojams sudaromos galimybės atsikratyti nereikalingais, nenaudojamais, bet geros būklės daiktais. Už pristatytus daiktus iš žmonių neimamas mokestis ir šie daiktai neįskaičiuojami į gyventojui nustatytus kasmetinius nemokamai pristatomų atliekų kiekius. Stotelėse DĖK'ui įgyvendinti keli paramos Ukrainai projektai, vykdoma bendruomeniškumą skatinanti veikla.</t>
  </si>
  <si>
    <t>7.3.2.4.</t>
  </si>
  <si>
    <t>Inicijuoti ir skatinti energijos gamybą iš biologiškai skaidžių atliekų kompostavimo būdu</t>
  </si>
  <si>
    <t>Biologiškai skaidžių atliekų tvarkymo galimybės numatytos Vilniaus regiono plėtros tarybos patvirtintame 2021–2027 m. Vilniaus regiono atliekų prevencijos ir tvarkymo plane bei Vilniaus miesto savivaldybės atliekų prevencijos ir tvarkymo 2021–2027 m. plane. 2024 m. Bendrovė inicijavo projektą, skirtą sukurti ekonomiškai pagrįstą ir technologiškai pažangią maisto ir virtuvės atliekų (MVA) tvarkymo infrastruktūrą Vilniaus regione, ir parengė investicinį projektą. Buvo numatyta Vilniaus mechaninio biologinio apdorojimo (MBA) įrenginiuose įdiegti specialiuose maišeliuose ar konteineriuose surinktų MVA apdorojimo technologinę liniją, skirtą efektyviam biologiškai skaidžių atliekų perdirbimui. Kadangi gyventojų surinktas MVA srautas jau turėjo būti pradėtas tvarkyti, 2024 m. buvo įsigyta dalis projektui numatytos įrangos.
2025 m. pradžioje ši įranga — pirmasis MVA apdorojimo linijos etapas — pradėta eksploatuoti, o VAATC ją perdavė naudoti MBA įrenginių operatoriui. Įrenginių sistemą sudaro oranžinių maišelių išpakuotuvai (depakeriai), transporterių sistema ir nusodintuvas (seditankas). Technologija leidžia iš oranžiniais maišeliais ar konteineriais surinktų atliekų atskirti priemaišas ir išgauti iki 99 proc. švarumo organinę masę (pulpą), tinkamą kompostavimui, biodujų gamybai ar panaudojimui kaip maistinę terpę musių lervų auginimui.
Vienas didžiausių metų iššūkių visai Vilniaus regiono atliekų sistemai buvo 2025 m. pradžioje kilęs gaisras MBA įrenginiuose. Nors gaisras buvo operatyviai likviduotas, MBA įrenginiai iki šio veikia ekstremaliu režimu. Iš pradžių buvo planuota 2025 m. teikti projekto įgyvendinimo planą ir iki metų vidurio pasirašyti projekto finansavimo ir administravimo sutartį, tačiau 2025 m. kvietimas buvo sustabdytas ir iki metų pabaigos neatnaujintas. Dėl to suplanuoti projekto žingsniai negalėjo būti vykdomi pagal pradinį grafiką. Projekto eigą papildomai pakoregavo ir gaisro padariniai — teko iš naujo peržiūrėti investicijų prioritetus bei suderinti MVA projektui numatytus sprendinius su vykstančiu MBA gamyklos atstatymo ir modernizacijos procesu.
Atsižvelgiant į susidariusias aplinkybes, dalis įrangos, numatytos įsigyti pagal MVA pajėgumų plėtros projektą — įskaitant automatizuotą oranžinių maišelių atskyrimo iš mišraus atliekų srauto sistemą — bus įsigyjama kartu su MBA įrenginių mišrių komunalinių atliekų rūšiavimo (MKA) linijos modernizacijos etapu (2026 -2027 m.). Tai leis užtikrinti efektyvią MVA sprendinių integraciją į atnaujintą gamyklos infrastruktūrą ir sudarys prielaidas darniai valdyti visas susijusias technologines grandis.</t>
  </si>
  <si>
    <t>Per 2025 m. nenutrūkstamai buvo vykdomas maisto atliekų rūšiavimui skirtų priemonių dalinimas. Išdalinta apie 1000 vnt. kibirėlių (7 litrų), skirtų rinkti maisto atliekas ir apie 150 000 ritinėlių oranžinių maišelių, siekiant aprūpinti namų ūkius rūšiavimo priemonėmis. Priemonės miesto gyventojams dalinamos sostinės seniūnijose, Vilniaus didelių gabaritų atliekų surinkimo aikštelėse bei nuo 2025 m. spalio mėn. naujoje vietoje – VMSA patalpose SĮ „Vilniaus atliekų sistemos administratorius“ (VASA) klientų aptarnavimo langelyje, Konstitucijos pr. 3, Vilniuje. Taip pat maisto atliekų rūšiavimo priemonės buvo dalintos ir mobiliose vietose: prie ar pačiuose prekybos centruose, kuriuose gyventojai galėjo atsiimti priemones iki 2025 sausio 31 d. Oranžiniais maišeliais iki 2025 gruodžio 31 d. viso surinkta 4246 tonų maisto atliekų, taip atskirdami jas nuo bendro komunalinių atliekų srauto.
Per 2025 m. toliau buvo tęsiamas aliejaus talpų dalinimas, panaudoto aliejaus surinkimui. 2025 m. didelių gabaritų atliekų surinkimo aikštelėse aliejaus atliekų buvo surinkta 3423 kilogramų. Aliejaus atliekos perduotos atliekų tvarkytojams, kurie šias atliekas perdirba į biodyzeliną. Iki 2025.12.31 iš viso išdalinta - 14984 vnt.
Nuo 2025 m. kovo 29 d. pietinėje sostinės dalyje (Panerių, Naujininkų, Grigiškių, taip pat pietinėse Rasų ir Vilkpėdės seniūnijose) maisto atliekų surinkimas vykdomas konteinerine sistema. III zonoje atliekų surinkimui atidaryta požeminė infrastruktūra, o individualių namų gyventojams išdalinti individualūs 7857 vnt. maisto atliekų surinkimo konteineriai.</t>
  </si>
  <si>
    <t>Vilniaus regiono plėtros taryba patvirtino 2021-2027 m. Vilniaus regiono atliekų prevencijos ir tvarkymo plano projektą, kuriame numatytos biologiškai skaidžių atliekų tvarkymo galimybės. 2024 m. Parengtas projekto įgyvendinimo planas (PĮP) dėl finansavimo skyrimo Vilniaus MBA įrenginių pritaikymui maisto-virtuvės atliekų (MVA) apdorojimui.
Įsigyta dalis MVA apdorojimo įrangos (išpakavimo įrenginiai, nusodintuvas, talpyklos, konvejerinė sistema ir pan.) organinės masės (pulpos) gamybai, kuri vėliau gali būti panaudota komposto gamybai, biodujų gamybai ar kaip maistinė terpė musių lervų auginimui.</t>
  </si>
  <si>
    <t xml:space="preserve">Iki 2024-12-31 Vilniaus miesto gyventojams išdalinta apie 280.000 vnt. kibirėlių (7 ltr.) skirtų maisto/virtuvės atliekų rūšiavimui bei apie 950.000 vnt. oranžinių maišelių rulonėlių. Per 2024 m. oranžiniais maišeliais viso surinkta 2813 tonų maisto atliekų, taip atskirdami jas nuo bendro komunalinių atliekų srauto. Kibirėliai ir oranžiniai maišeliai buvo dalijami visose Vilniaus miesto seniūnijose, UAB „VAATC“ eksploatuojamose didelių gabaritų atliekų surinkimo aikštelėse veikiančiose Vilniaus mieste, mobiliuose punktuose prie prekybos centrų arba prekybos centrų viduje bei įvairių renginių metu. 2025 m. numatoma išdalinti kibirėlių likutį (apie 1500 vnt.), taip aprūpinant maksimalų skaičių namų ūkių rūšiavimo priemonėmis bei tęsti oranžinių maišelių, skirtų maisto/virtuvės atliekoms rinkti, dalijimą seniūnijose ir Vilniaus m. DGASA aikštelėse. 2023 m. pab. vilniečiams buvo pradėtos dalinti talpos panaudoto aliejaus surinkimui. 2024 m. didelių gabaritų atliekų surinkimo aikštelėse aliejaus atliekų buvo surinkta 3,04 t. Aliejaus atliekos perduotos atliekų tvarkytojams, kurie šias atliekas perdirba į biodyzeliną. </t>
  </si>
  <si>
    <t>7.3.2.5.</t>
  </si>
  <si>
    <t>Numatyti motyvacines priemones, kurios skatintų naudoti ekologiškus statybos metodus bei ekologiškas ir perdirbtas medžiagas</t>
  </si>
  <si>
    <t>7.3.3.</t>
  </si>
  <si>
    <t>UŽDAVINYS. Harmoningu žmogaus gyvenimu mieste paremtas natūralių gamtos elementų, jungčių išlaikymas ir stiprinimas</t>
  </si>
  <si>
    <t>7.3.3.1.</t>
  </si>
  <si>
    <t>Želdynų pasiekiamumo gerinimas ir vienam gyventojui tenkančio ploto išlaikymas arba didinimas</t>
  </si>
  <si>
    <t>Uždaviniu siekiama užtikrinti tvarią ir kokybišką gyvenamąją aplinką miesto gyventojams, didinant kokybiškų želdynų kiekį ir pasiekiamumą, bei vienam gyventojui tenkantį plotą, regeneruojant pažeistą ar sunykusį gamtinį karkasą, stiprinant esamus ir kuriant naujus gamtinius koridorius ir jungtis.</t>
  </si>
  <si>
    <t>Seniūnijos
Viešosios ir privačios partnerystės padalinys</t>
  </si>
  <si>
    <t>Užimamų žaliųjų zonų (naujai įregistruoti sklypai želdynams) plėtra mieste. Inicijuojami atskirųjų želdynų žemės sklypų formavimo procesai. Nuo šių sklypų yra skaičiuojamas želdynų pasiekiamumas. Iki 2026 m. yra įregsitruota 282 ha sklypų. Per 2026-2028 papildomai planuojama inicijuoti ir užregistruoti dar apie 75 ha atskirųjų želdynų žemės sklypų.</t>
  </si>
  <si>
    <t>Vykdomas atskirųjų želdynų žemės sklypų inicijavimas. Nuo atskirųjų želdynų registruotų žemės sklypų skaičiuojamas želdynų pasiekiamumas. Užtikrindami naujus atskirųjų želdynų žemės sklypų inicijavimus, didiname vienam gyventojui tenkantį želdynų plotą.</t>
  </si>
  <si>
    <t>Siekiant didinti želdynų pasiekiamumą kiekvieno Vilniaus m. rajono gyventojui buvo sudarytas planas atkurti ir sutvarkyti, pritaikant šiuolaikiniams gyventojų poreikiams jau esamas, ypač centrinėje miesto dalyje, viešasias erdves, bei suprojektuoti naujas viešasias erdves atokesniuose miesto rajonuose. Atnaujinant bei įkuriant viešasias erdves per metus buvo pasodinta 2828 vnt. medžių, 46 956 vnt. krūmų. Dėl viešųjų erdvių įrengimo aktyviai bendraujama su gyventojais, rengiami projektų viešinimai. Per metus buvo atliktos 29 viešinimo procedūros.</t>
  </si>
  <si>
    <t>7.3.3.2.</t>
  </si>
  <si>
    <t>Regeneruoti pažeisto arba sunykusio gamtinio karkaso teritorijas</t>
  </si>
  <si>
    <t>Pavilnių ir Verkių regionių parkų administruojamose teritorijose vykdomas metalinių garažų iškėlimo, grunto valymo bei želdinimo procesai, taip atkuriant pažeistą gamtinį karkasą.</t>
  </si>
  <si>
    <t xml:space="preserve">Teritorijoje ties S. Batoro g. 5 2025 m. pasodintas miškas, gretimoje teritorijoje veikla tęsiama 2026 m. - nukelti metaliniai garažais, įveisiamas miškas. 
Teritorijoje ties Mildos g. 2026 metais planuojama pradėti Biologinės įvairovės atkūrimo plano Mildos g. 99 teritorijoje etapinio įgyvendinimo procesą, vykdant parengiamuosius ir dalį gamtotvarkinių veiksmų. </t>
  </si>
  <si>
    <t>Per 2024 m. įrengtos 8 naujos viešosios erdvės: Pilaitėje gyventojams atidarytas Mažosios Lietuvos skveras, Grigiškėse nauja erdvė prie Šv. Dvasios bažnyčios, Antakalnyje – skveras ties Kuosų g., Pavilnyje – skveras ties Juodasis kl., Naujamiestyje – skveras ties Savanorių per. 22A, įrengta Šnipiškių aikštė ir viešoji erdvė Linkmenų g., o vasarą lankytojams atvertas Liuteronų sodas.
Atnaujintos, suremontuotos dar 11 viešųjų erdvių: Žemaitės skveras, Viršuliškių viešoji erdvė (Viršuliškių g. 34) bei sporto treniruoklių zona Viršuliškių g. 37, Naujojoje Vilnioje – Tremtinių skveras ir jo prieigos, Naujininkuose – Telšių skveras (Telšių g. 2) bei eglutės įžiebimo vieta (Dariaus ir Girėno g. 11), Žvėryne – Tbilisio skveras, Karoliniškėse Joensū skvere pasodinta naujų gėlynų, apšviesta skulptūra „Karelijos gegutė“, atnaujintas S. Gucevičiaus skveras, Lazdynuose humanizuota ir gyventojų poilsiui labiau pritaikyta erdvė tarp Erfurto ir Architektų g., taip pat suremontuotas pėsčiųjų pasažas ties Rapolo bažnyčia Šnipiškėse. Metų pabaigoje gyventojams atvertas įrengtas Tauro kalno parkas.
2025 m. planuojama pradėti viešųjų erdvių įrengimo bei remonto darbus dar bent 11 – oje viešųjų erdvių.</t>
  </si>
  <si>
    <t>7.3.3.3.</t>
  </si>
  <si>
    <t>Kelti esamų želdynų kokybę</t>
  </si>
  <si>
    <t>2025 m. vykdyta nuolatinė želdinių priežiūra Vilniaus miesto teritorijoje: laistymas, tręšimas, genėjimas, lajų formavimas, mulčiavimas, ravėjimas, vėjovartų tvarkymas ir kt. darbai. 
Prižiūrėta 2.610.686 vnt. želdinių. Šiltuoju sezono metu pakabinta 1.948 vnt. gaudyklių, apsaugančių kaštonus nuo keršakandės plitimo, įrengta 812 vnt. vandens laistymo maišų.
Šaltuoju sezono metu įrengta 33 km apsauginių skydų ir tentų, saugančių augalus nuo neigiamo druskų poveikio. 
Tęsiant "Žaliosios bangos" politiką pasodinta 2.899 vnt. medžių, 87.467 vnt. krūmų. 2025 m. pabaigoje fiksuota 33.180,5 kv. m. bendras daugiamečių gėlynų plotas (per 3 metus padidėjo 73 proc., 2025 metais įrengta 9.931,5 kv. m. naujų daugiamečių gėlynų plotų)</t>
  </si>
  <si>
    <t xml:space="preserve">2024 m. sukurtas naujai įrengiamų ir tvarkomų želdynų viešumo polapis: https://vilnius.lt/savivaldybe/miesto-pletra/naujai-irengiami-ir-tvarkomi-zeldynai
Polapyje gyventojų patogumui pateikiama informacija apie numatomus projektavimo procesus. Kad būtų patogiau naudotis, sukurtas filtravimo įrankis, leidžiantis pasirinkit viešinimo datą, projekto būseną, seniūniją kurioje vyksta projektavimo ar atnaujinimo darbai. Polapis nuolat atnaujinamas.
</t>
  </si>
  <si>
    <t>2024 m. vykdyta nuolatinė želdinių priežiūra Vilniaus miesto teritorijoje: laistymas, tręšimas, genėjimas, lajų formavimas, mulčiavimas, ravėjimas, vėjovartų tvarkymas ir kt. darbai. 
Prižiūrėta 2 244 068 vnt. želdinių. Šiltuoju sezonu metu pakabinta 1880 vnt. gaudyklių, apsaugančių kaštonus nuo keršakandės plitimo. 
Šaltuoju sezono metu įrengta 23 km apsauginių skydų, saugančių augalus nuo neigiamo druskų poveikio. 
Tęsiant "Žaliosios bangos" politiką pasodinta 2 828 vnt. medžių, 46 956 vnt. krūmų.</t>
  </si>
  <si>
    <t>7.3.3.4.</t>
  </si>
  <si>
    <t>Sustiprinti esamus ir kurti naujus gamtinius (ekologinius) vienetus, koridorius ar jungtis</t>
  </si>
  <si>
    <t>Teritorijų planavimo skyrius</t>
  </si>
  <si>
    <t>2025 m. lapkritį patvirtinta Panerio erozinio kalvinio draustinio ribų praplėtimo koncepcija.</t>
  </si>
  <si>
    <t>Įvertinus Panerių erozinio kalvyno kraštovaizdžio draustinio esamą būklę buvo parengti bendrieji sprendiniai-koncepcija, atlikta Europos Bendrijos svarbos buveinių inventorizacija Panerio erozinio kalvyno kraštovaizdžio ir Vokės senslėnio šlaitų geomorfologiniame draustiniuose bei jų artimiausioje aplinkoje esančiuose miškuose.</t>
  </si>
  <si>
    <t>APSAUGOS SRITIS</t>
  </si>
  <si>
    <t>8.1.</t>
  </si>
  <si>
    <t>TIKSLAS. FIZINĖ ERDVĖ: AKTYVIAI DIDINTI MIESTO ATSPARUMĄ FIZINĖS ERDVĖS GRĖSMĖMS PASITELKIANT TECHNOLOGIJAS</t>
  </si>
  <si>
    <t>8.1.1.</t>
  </si>
  <si>
    <t xml:space="preserve">UŽDAVINYS. Saugumo grėsmėms atsparios viešosios erdvės bei aktualūs pastatai
</t>
  </si>
  <si>
    <t>8.1.1.1.</t>
  </si>
  <si>
    <t>Parengti ir klasifikuoti viešųjų erdvių ir pastatų, kuriems aktualus saugumo vertinimas, sąrašą</t>
  </si>
  <si>
    <t>Šiuo uždaviniu bus siekiama struktūrizuotai, naudojant suderintą metodiką įvertinti miesto viešųjų erdvių, kuriose vyksta žmonių susibūrimai, saugumo lygį bei sustiprinti naujai vystomų viešųjų erdvių bei aktualių pastatų išankstinį saugumo vertinimą.</t>
  </si>
  <si>
    <t>Administracinės veiklos struktūrinis padalinys</t>
  </si>
  <si>
    <t>Viešosios tvarkos struktūrinis padalinys</t>
  </si>
  <si>
    <t>Nevykdyta</t>
  </si>
  <si>
    <t>8.1.1.2.</t>
  </si>
  <si>
    <t>Nuosekliai vykdyti saugumo vertinimus</t>
  </si>
  <si>
    <t>Nėra metodikos. Už visuomenės saugumą ir viešosios tvarkos užtikrinimą atsakingas policijos departamentas, kuris nėra pasirinkęs metodikos tokiems vertinimams atlikti, o Savivaldybė neturi kvalifikuotų specialsitų, kurie patys, savarankiškai galėtų tokius vertinimus atlikti.</t>
  </si>
  <si>
    <t>8.1.1.3.</t>
  </si>
  <si>
    <t>Įtraukti saugumo kriterijų į teritorijų bei pastatų planavimo procesus</t>
  </si>
  <si>
    <t>Sudarytas saugumo požiūriu svarbių miesto viešųjų erdvių sąrašas</t>
  </si>
  <si>
    <t>Dažniausiose žmonių susibūrimo vietose įrengtos papildomos vaizdo stebėjimo kameros pagal policijos pateiktą poreikį</t>
  </si>
  <si>
    <t>8.1.2.</t>
  </si>
  <si>
    <t xml:space="preserve">UŽDAVINYS. Siekti 0 žuvusių mieste dėl eismo įvykių bei kitų valdomų aplinkos veiksnių
</t>
  </si>
  <si>
    <t>8.1.2.1.</t>
  </si>
  <si>
    <t>Peržiūrėti ir atnaujinti 0 žuvusių eismo įvykiuose priemonių planą</t>
  </si>
  <si>
    <t>Siekis eliminuoti žūtis eismo įvykiuose keliamas nacionalinio lygio dokumentuose. Miestas siekia išplėsti šią koncepciją į kitas sritis ir pagal galimybes sumažinti žūčių skaičių nuo kitokių nei sveikatos ar sunkių nusikaltimų sąlygotų mirčių. Aplinkos tarša, psichologinės priežastys ar žūtimis pasibaigę įvykiai viešosiose erdvėse ar renginiuose patenka į valdomos aplinkos kategoriją.</t>
  </si>
  <si>
    <t>Eismo organizavimo struktūrinis padalinys</t>
  </si>
  <si>
    <t>Užtikrinant eismo dalyvių saugumą gatvėse nuolat prižiūrimos ir atnaujinamos eismo organizavimo priemonės, kelio ženklai, sferiniai veidrodžiai, automobiliniai atitvarai, stulpeliai ir kitos priemones, įrengiami nauji greičio mažinimo kalneliai.</t>
  </si>
  <si>
    <t>8.1.2.2.</t>
  </si>
  <si>
    <t>Priemones išplėsti aptariant kitus valdomus aplinkos veiksnius</t>
  </si>
  <si>
    <t>8.1.3.</t>
  </si>
  <si>
    <t xml:space="preserve">UŽDAVINYS. Efektyvus ekstremalių situacijų valdymas, reguliariai organizuojamos kompleksinės pratybos
</t>
  </si>
  <si>
    <t>8.1.3.1.</t>
  </si>
  <si>
    <t>Inicijuoti ir organizuoti pratybas vadovaujantis Prevencinių priemonių planu, į scenarijus įtraukti ne tik fizinės erdvės, bet ir elektroninės bei biologinės erdvių aktualius aspektus</t>
  </si>
  <si>
    <t>Uždaviniu siekiama intensyvinti šio instrumento naudojimą, organizuojant kompleksines grėsmių, kylančių įvairiose erdvėse, valdymo pratybas. Šis uždavinys apima ir gyventojų informavimo priemonių plėtrą.</t>
  </si>
  <si>
    <t>Civilinės saugos struktūrinis padalinys</t>
  </si>
  <si>
    <t>2025 m. spalio 7 d. organizuotos kompleksinės civilinės saugos pratybos.</t>
  </si>
  <si>
    <t>2024 m. rugsėjo 24-26 dienomis buvo organizuotos kompleksinės civilinės saugos pratybos.</t>
  </si>
  <si>
    <t>8.1.3.2.</t>
  </si>
  <si>
    <t>Vykdyti gyventojų perspėjimo ir informavimo apie ekstremalias situacijas sistemos plėtrą</t>
  </si>
  <si>
    <t xml:space="preserve">Priešgaisrinės apsaugos ir gelbėjimo departamentas prie vidaus reikalų ministerijos vykdo perspėjimo sirenų plėtrą iš Norvegijos finansavimo. Naujos (52 vnt.) perspėjimo sirenos jau sumontuotos, atliktas jų patikrinimas. Šiuo metu derinama panaudos sutartis dėl sirenų perdavimo VMSA, atliekamas auditas perduodamų perspėjimo sirenų, nustatytų trūkumų šalinimas. Taip pat vienu metu atliekama perspėjimo sirenų dengiamumo analizė, kurios metu bus nustatytos zonos, kuriuose būtina sirenų plėtra. </t>
  </si>
  <si>
    <t>Priešgaisrinės apsaugos ir gelbėjimo departamentas prie vidaus reikalų ministerijos vykdo perspėjimo sirenų plėtrą iš Norvegijos finansavimo. Naujos (52 vnt.) perspėjimo sirenos jau sumontuotos, atliktas jų patikrinimas. Šiuo metu vykdomas viešasis pirkimas dėl naujų perspėjimo sirenų prijungimo prie sirenų valdymo pulto. VMSA užsakymu buvo atlikta analizė dėl perspėjimo sirenų garso dengiamumo atsižvelgiant į užstatymą ir kitus veiksnius.</t>
  </si>
  <si>
    <t>8.1.4.</t>
  </si>
  <si>
    <t xml:space="preserve">UŽDAVINYS. Inovatyvūs ir efektyviai panaudojami saugumo didinimo technologiniai sprendimai
</t>
  </si>
  <si>
    <t>8.1.4.1.</t>
  </si>
  <si>
    <t>Sukurti suderintą įvykių, gaunamų naudojant technologinius sprendinius, klasifikavimo sistemą</t>
  </si>
  <si>
    <t>Technologiniai sprendiniai, tame tarpe šiuo metu įdiegti, leidžia efektyviai identifikuoti, fiksuoti ir perduoti tolimesniam valdymui įvairaus pobūdžio teisės pažeidimus. Diegiant naujas technologijas kartu didėja ir duomenų, fiksuojančių incidentus, srautas, bet atsakingų institucijų, turinčių įgaliojimus atlikti tolimesnius proceso veiksmus, galimybės reaguoti tampa ribojančiu veiksniu. Šiuo uždaviniu siekiama užtikrinti efektyvų viso proceso funkcionavimą, nuo įvykio fiksavimo iki drausminančių priemonių taikymo.</t>
  </si>
  <si>
    <t>Administracinių nusižengimų tyrimo struktūrinis padalinys; Viešosios tvarkos skyrius</t>
  </si>
  <si>
    <t xml:space="preserve">Viešosios tvarkos grupės žinioje įgyvendinta trijų lygių klasifikavimo sistema:
1.	Pranešimų (įvykių) fiksavimas ir priėmimas. Orientuotas į paslaugas užsakantį ar pranešimą teikiantį asmenį. Siekiama sukurti ir organizuoti priemones, leidžiančias asmenims teikti pranešimus apie užfiksuotus įvykius, galimybes reaguoti.
1.1.	 Veikia „Tvarkau Miestą“ aplikacija, kurioje išskirti atskiri įvykių tipai pagal pobūdį. Asmuo gauna grįžtamąjį ryšį elektroninėmis priemonėmis. Veikia pranešimų tikrinimo mechanizmas. 
1.2.	Veikia pranešimų (įvykių) priėmimas telefonu ar el. paštu. Realizuotas pranešimų pagal svarbą priskyrimo mechanizmas. 
2.	Pranešimų (įvykių) perdavimas, paskirstymas (iniciavimas). Orientuotas į užfiksuotų duomenų perdavimo procesą. Siekiama organizuoti tikslų ir efektyvų užfiksuotų duomenų perdavimą, srautų ir kompetencijų paskirstymą ir pranešimo duomenų atitikmenį tolimesnei proceso eigai.
2.1.	 Organizuotas gavimas išorinių šaltinių, klasifikatorių priskyrimas, duomenų atitikimas.
2.2.	 Paskirstomi srautai ir priskyrimas pagal kompetencijas, realizuotas jų valdymas (ANAM).
2.3.	 Realizuotas automatinis pranešimų (įvykių) gavimas (ANAM), registracija dokumentų valdymo sistemoje.
3.	Pranešimų (įvykių) tyrimas ir nagrinėjimas. Orientuotas į tolimesnį objektų valdymą, reikalingų duomenų nustatymą ir viso bylos vedimo proceso sklandų veikimą. Pasirašyta Administracinių nusižengimų administravimo modulio (ANAM) palaikymo ir tobulinimo paslaugų sutartis. Vykdoma nuolat.
</t>
  </si>
  <si>
    <t>8.1.4.2.</t>
  </si>
  <si>
    <t>Su atsakingomis institucijomis suderinti duomenų, gaunamų naudojant technologinius sprendinius, perdavimo formatus, apimtis ir kitus aktualius aspektus</t>
  </si>
  <si>
    <t>2021-2024</t>
  </si>
  <si>
    <t>8.1.4.3.</t>
  </si>
  <si>
    <t>Peržiūrėti duomenų perdavimo ir apdorojimo procesus siekiant juos automatizuoti</t>
  </si>
  <si>
    <t>Administracinių nusižengimų tyrimo struktūrinis padalinys; Viešosios tvarkos struktūrinis padalinys</t>
  </si>
  <si>
    <t>Dirbama Administracinių nusižengimų administravimo modulio sistemoje.
Atnaujinti klasifikatoriai, naudojami automatizuotam duomenų apsikeitimui, dokumentų šablonai.
Automatizuotas medžiagų paskirstymas tyrimo stadijoje.
Patobulinta bylų paieškos aplinka.
Patobulintas Juridinio asmens duomenų nustatymas (keitėsi JAR).
Sukurtas naujas pažeidimų fiksavimo prototipas (tęsiama).
Ištestuotas visų nustatytų nusižengimų duomenų teikimas į ANRą.
Realizuotas automatinis nuotraukų teikimas į ANRą.
Patobulintas Gyventojų registro duomenų automatinis nustatymas.
Patobulintas dokumentų išsiuntimo statuso nustatymas ir automatizuotas atvaizdavimas.
Realizuotas el. nuorašo iš dokumentų valdymo sistemos automatinis paėmimas, integruotas į vėlesnius procesus.
Automatizuotas E. dėžutės identifikavimo funkcionalumas.
Automatizuotas bylos archyvo sukūrimas.</t>
  </si>
  <si>
    <t>8.1.4.4.</t>
  </si>
  <si>
    <t>Įvertinti aktualų esamą reglamentavimą inicijuojant reikiamus pakeitimus (pagal poreikį)</t>
  </si>
  <si>
    <t>Teisės grupė</t>
  </si>
  <si>
    <t>Duomenų mainai atliekami vadovaujantis aktualiomis teisės aktų redakcijomis, peržiūrimi teisės aktų pakeitimų projektai, pagal poreikį teikiamos pastabos.</t>
  </si>
  <si>
    <t>8.1.4.5.</t>
  </si>
  <si>
    <t>Inicijuoti ir / arba dalyvauti projektuose, kur demonstruojamos / išbandomos su saugumu susijusios inovatyvios technologijos</t>
  </si>
  <si>
    <t xml:space="preserve">Sukurta ir įdiegta KOVAS programėlė. Plečiamas kibernetinio saugumo stebėjimo funkcionalumas integruojant EDR. Aktyviai bendradarbiaujama su kitomis, įteisintomis ir pripažintomis kibernetinio saugumo incidentų reagavimo tarnybomis Lietuvoje bei Šiaurės Atlanto Sutarties Organizacijomis (NATO) šalyse (NKSC, LITNET CERT, KVTC CERT, NRD CyberSOC, ISAC FOR CITIES, FIRST ir kitomis), siekiant užkardyti, aptikti, ir koordinuotai reaguoti į kylančias kibernetinio saugumo grėsmes. Formuojamos periodinės kibernetinio saugumo santraukos. </t>
  </si>
  <si>
    <t xml:space="preserve">Plečiamas kibernetinio saugumo stebėjimo funkcionalumas integruojant EDR. Aktyviai bendradarbiaujama su kitomis, įteisintomis ir pripažintomis kibernetinio saugumo incidentų reagavimo tarnybomis Lietuvoje bei Šiaurės Atlanto Sutarties Organizacijomis (NATO) šalyse (NKSC, LITNET CERT, KVTC CERT, NRD CyberSOC, ISAC FOR CITIES, FIRST ir kitomis), siekiant užkardyti, aptikti, ir koordinuotai reaguoti į kylančias kibernetinio saugumo grėsmes. Formuojamos periodinės kibernetinio saugumo santraukos. </t>
  </si>
  <si>
    <t>8.1.5.</t>
  </si>
  <si>
    <t xml:space="preserve">UŽDAVINYS. Saugumą mieste didina įveiklinta oro erdvė
</t>
  </si>
  <si>
    <t>8.1.5.1.</t>
  </si>
  <si>
    <t>Sukurti dronų įveiklinimo verslo modelį, kuris apimtų jų panaudojimą saugumo tikslais bei visuomenės poreikiams</t>
  </si>
  <si>
    <t>Uždavinys apima oro erdvės įveiklinimą įvairioms sritims, tame tarpe saugumo didinimui, pasitelkiant bepiločių orlaivių (dronų) teikiamas galimybes. Numatoma, kad bepiločiai orlaiviai bus naudojami nusižengimų ir nusikaltimų prevencijai didinant viešųjų erdvių saugumą, vykdant renginių ir susibūrimų stebėseną, tarpinstituciniam bendradarbiavimui su specialiosiomis tarnybomis, nelaimingų atsitikimų, stichinių ir avarinių situacijų stebėsenai, pasimetusių ar pasilėpusių asmenų paieškai, pabėgusių gyvūnų paieškai.</t>
  </si>
  <si>
    <t>UAB „ID Vilnius“</t>
  </si>
  <si>
    <t>Dronų veikla vykdoma, toliau tęsiamas atliekų monitoringas, stogų būklės vertinimas, sniego valymo stebėjimas, eismo srautų pavieniai matavimai ir kt. Pradėtas bendradarbiavimas su Policijos departamentu dėl vaizdo duomenų rinkimo dronais.</t>
  </si>
  <si>
    <t>Dronų veikla vykdoma, toliau tęsiamas atliekų monitoringas, stogų būklės vertinimas, sniego valymo stebėjimas, eismo srautų pavieniai matavimai ir kt.</t>
  </si>
  <si>
    <t>8.1.5.2.</t>
  </si>
  <si>
    <t>Parengti ir priimti izoliuoto DI manifestą (angl.: isolated artificial intelligence (AI) manifest)</t>
  </si>
  <si>
    <t>8.1.5.3.</t>
  </si>
  <si>
    <t>Sukurti ir patvirtinti Vilniaus miesto antro aukšto planą</t>
  </si>
  <si>
    <t>“Vilniaus miesto antro aukšto planas” projektas 2024 metais buvo sustabdytas – analogiškos sistemos kūrimas buvo iniciuotas Valstybiniu lygiu.</t>
  </si>
  <si>
    <t>Atsižvelgiant į tai, kad AB Oro navigacija U-space sistemos (Vilniaus miesto Antras aukštas turėjo būti U-space prototipas Vilniaus miesto lygiu) sukūrimo paslaugas įsigijo ir toliau vysto iš užsienio įmonės (sutartis pasirašyta 2023 05 13 ir baigs galioti tik 2031 06 30, sutarties unikalus numeris 2006285425), Vilniaus miesto antro aukšto projektas nutrauktas.</t>
  </si>
  <si>
    <t>8.1.5.4.</t>
  </si>
  <si>
    <t>Užtikrinti duomenų valdytojo ir tvarkytojo pareigų vykdymą ir teisinį atitikimą apimantį privatumo bei asmens duomenų apsaugos aspektus</t>
  </si>
  <si>
    <t>Duomenų apsaugos skyrius</t>
  </si>
  <si>
    <t xml:space="preserve">Sudarytos Asmens duomenų tvarkymo sutartys su tvarkytojais. </t>
  </si>
  <si>
    <t>Trumpa ataskaita apie veiksmus, atliktus siekiant užtikrinti duomenų valdytojo ir tvarkytojo pareigų vykdymą ir teisini atitikimą apimantį privatumo bei asmens duomenų apsaugos aspektus Erdvių stebėjimo dronais projekte (toliau – Projektas</t>
  </si>
  <si>
    <t xml:space="preserve">1. Sudarytos asmens duomenų tvarkymo sutartys ir bendro valdymo susitarimai su Projekte dalyvaujančiais tvarkytojais ir bendravaldytojais: 
1)	2021-09-14 Asmens duomenų bendrojo valdymo sutartis su SĮ “Susisiekimo paslaugos” Nr. A72-349/21;
2)	2021-10-28 Asmens duomenų bendrojo valdymo sutartis su SĮ „Vilniaus atliekų sistemos administratorius“ Nr. A72-410/21;
3)	2021-12-13 Asmens duomenų bendrojo valdymo sutartis su,,Vilniaus šilumos tinklai“ Nr. A72-450/21;
4)	2021-12-27 Asmens duomenų bendrojo valdymo sutartis su,,Vilniaus vandenys“ Nr. A72-464/21;
5)	2021-08-25 Asmens duomenų tvarkymo sutartis su SĮ Vilniaus planu (ID Vilnius) Nr. A72-329/21;
6)	2022-08-22 Bendravaldytojų – VMSA ir VASA – Asmens duomenų tvarkymo sutartis su SĮ Vilniaus planu (ID Vilnius) Nr. A72-259/22; 
7)	2022-07-04 Bendravaldytojų – VMSA ir SĮSP– Asmens duomenų tvarkymo sutartis su SĮ Vilniaus planu (ID Vilnius) Nr. A72-228/22.
2. 2024 metais Projekto procesas įvertintas poveikio duomenų apsaugai vertinimo ataskaitose: 
 1) Reg. Nr. A293-8/24(2.1.73E-DAS)
 2) Reg. Nr. A293-4/24(2.1.73E-DAS)
 3) Reg. Nr. A293-17/24(2.1.73E-DAS)
 4) Reg. Nr. A50-46108/24
 5) Reg. Nr. A293-15/24(2.1.73E-DAS)
3. 2024-08-27 patvirtintas Bepiločiais orlaiviais vykdomo vizualaus ir/arba infraraudonųjų spindulių spektro duomenų tvarkymo tvarkos aprašas Nr. 30-2191/24, kuriuo reglamentuotas tvarkytojo ID Vilnius duomenų tvarkymas Projekte. 
4. Atnaujinta vilnius. lt viešinama informacija apie Projektą. </t>
  </si>
  <si>
    <t>8.1.6.</t>
  </si>
  <si>
    <t>UŽDAVINYS. Veikiantis tarpinstitucinio kompleksinio teisės pažeidimų prevencijos modelis</t>
  </si>
  <si>
    <t>8.1.6.1.</t>
  </si>
  <si>
    <t>Dalyvauti kūrime ir pradėti taikyti VRM kuriamą kompleksinį teisės pažeidimų prevencijos modelį</t>
  </si>
  <si>
    <t>Uždavinys apima prevencijos, kaip efektyvaus nusikalstamumo mažinimo instrumento, kūrimą. Uždavinio kontekste ypatingai svarbus tarpinstitucinis bendradarbiavimas, ypač su Policijos departamentu bei Vilniaus apskrities policijos komisariatu. Uždavinys sietinas su nacionalinio lygio atitinkama iniciatyva. Šiuo atveju sostinė siekia inicijuoti ir aktyviai dalyvauti modelio kūrime, kuris gali būti pritaikytas kitose savivaldybėse.</t>
  </si>
  <si>
    <t>VRM nepradėjo kurti kompleksinio teisės pažeidimų prevencijos modelio.</t>
  </si>
  <si>
    <t>Dėl finansavimo stokos (VRM) veikla nevykdoma.</t>
  </si>
  <si>
    <t>8.2.</t>
  </si>
  <si>
    <t>TIKSLAS. ELEKTRONINĖ ERDVĖ: STIPRINTI ELEKTRONINĖS ERDVĖS ATSPARUMĄ, SKIRTĄ GYVENTOJAMS BEI PASLAUGOMS TEIKTI</t>
  </si>
  <si>
    <t>8.2.2.</t>
  </si>
  <si>
    <t xml:space="preserve">UŽDAVINYS. Išplėtoti „Hack me if you can“ iniciatyvą
</t>
  </si>
  <si>
    <t>8.2.2.1.</t>
  </si>
  <si>
    <t>Plėsti informacinių sistemų, įtrauktų į iniciatyvą, apimtis.</t>
  </si>
  <si>
    <t>Uždaviniu siekiama plėsti etiško įsilaužimo veikloms prieinamą informacinių sistemų skaičių siekiant tokiu būdu gauti daugiau informacijos apie galimus pažeidžiamumus.</t>
  </si>
  <si>
    <t>Įtrauktos VMSA pavalžios įmonės ir praplėsta prieinamų sistemų dalis iki 120 vnt.</t>
  </si>
  <si>
    <t xml:space="preserve">Išplėstos testavimo apimtys. Ieškomos spragos visose Vilniaus sistemose, kurių domain: *. vilnius. lt
*. tvarkaumiesta. lt
 </t>
  </si>
  <si>
    <t>8.2.2.2.</t>
  </si>
  <si>
    <t>Sukurti metodus siekiant pritraukti kuo daugiau iniciatyvių programos dalyvių</t>
  </si>
  <si>
    <t xml:space="preserve">Atnaujinta "Bug bounty" konkurso tvarka, įtrauktos VMSA pavaldžios įmonės, praplėstas informacinių sistemų, įtrauktų į iniciatyvą, sąrašas. 2025 m. buvo atskleisti 98 unikalūs pažeidžiamumai. Užsiregistravo 35 dalyviai, iš kurių 13 pateikė bent vieną pranešimą, apdovanoti buvo 12 dalyvių.
 </t>
  </si>
  <si>
    <t>Suprasdami sistemų ir vartotojų duomenų saugumo svarbą ir atsižvelgdami į didėjantį kibernetinių atakų skaičių, išplėtojome Vilniaus miesto savivaldybės administracijoje turimą atsakingo spragų atskleidimo programą „Hack me if you can“ ir skelbėme programos „Bug Bounty“ konkursą.</t>
  </si>
  <si>
    <t>8.3.</t>
  </si>
  <si>
    <t>TIKSLAS. PSICHOLOGINĖ ERDVĖ: DIDINTI MIESTO GYVENTOJŲ BEI SVEČIŲ PSICHOLOGINĮ SAUGUMĄ</t>
  </si>
  <si>
    <t>8.3.1.</t>
  </si>
  <si>
    <t xml:space="preserve">UŽDAVINYS. Sistemingai vertinamas subjektyvus saugumas mieste
</t>
  </si>
  <si>
    <t>8.3.1.1.</t>
  </si>
  <si>
    <t>Nuolat stebėti rodiklį ir pagal poreikį reaguoti</t>
  </si>
  <si>
    <t>Šis uždavinys skirtas nuolatiniam subjektyvaus saugumo rodiklio stebėjimui, rezultatų vertinimui ir atskirų jo komponentų stiprinimui pagal poreikį, pasitelkiant komunikacijos priemones.</t>
  </si>
  <si>
    <t>BĮ „Vilniaus miesto savivaldybės visuomenės sveikatos biuras“</t>
  </si>
  <si>
    <t>Nuolatinis vertinimas vykdomas remiantis VRM tyrimu „Gyventojų nuomonė apie teisėsaugos institucijas ir viešojo saugumo situacijos vertinimas“</t>
  </si>
  <si>
    <t>8.3.2.</t>
  </si>
  <si>
    <t xml:space="preserve">UŽDAVINYS. Miesto bendruomenė aktyviai dalyvauja saugumo stiprinimo veiklose
</t>
  </si>
  <si>
    <t>8.3.2.1.</t>
  </si>
  <si>
    <t>Parengti fiksavimo skatinimo komunikacijos planą, akcentuojant gyventojų teises ir pareigas</t>
  </si>
  <si>
    <t>Aktyvus bendruomenių dalyvavimas įvairiuose su saugumu susijusiose iniciatyvose didina tiek objektyvų saugumo lygį, tiek subjektyvų jo vertinimą. Svarbus šio uždavinio komponentas yra fiksavimo praktikos populiarinimas ir priemonių tokiai praktikai formuoti diegimas. Fiksavimas suprantamas ne kaip skundimas, o kaip faktų perdavimas atsakingoms institucijoms.</t>
  </si>
  <si>
    <t>Vilniaus miesto savivaldybės administracija (Seniūnijų ir bendruomenių klausimai)</t>
  </si>
  <si>
    <t>Atliktas saugios aplinkos tyrimas. Atliktos bendruomenių apklausos, detalizuoti siūlymai kūrybinių dirbtuvių metu. Tyrimo rezultatas – rekomendacijos, kaip gerinti subjektyvų saugumo jausmą. Rekomendacijos aptartos su Naujosios VIlnios seniūnijos bendruomene - kaip bendruomenė gali įsitraukti į saugios aplinkos kūrimą ir kokiais administraciniais sprendimais turi prisidėti Savivaldybė.</t>
  </si>
  <si>
    <t>Tyrimo nuoroda: https://vilnius.lt/lt/savivaldybe/saugus-miestas/saugios-aplinkos-tyrimas/</t>
  </si>
  <si>
    <t>8.3.2.2.</t>
  </si>
  <si>
    <t>Plėsti bendradarbiavimo su bendruomenėmis instrumentus (integracija su bendruomenės pareigūnu, Saugia kaimynyste ir kt.)</t>
  </si>
  <si>
    <t>8.3.3.</t>
  </si>
  <si>
    <t xml:space="preserve">UŽDAVINYS. Psichologinį saugumą didinanti oro erdvė
</t>
  </si>
  <si>
    <t>8.3.3.1.</t>
  </si>
  <si>
    <t>Vykdyti komunikacija apie dronų panaudojimo saugumo didinimui efektyvumą</t>
  </si>
  <si>
    <t>Fizinės erdvės uždaviniuose bei priemonėse pateikiamas bepiločių orlaivių pritaikymas saugumo didinimui prisidės ir prie psichologinio saugumo jausmo. Šalia tiesioginio dronų taikymo saugumo tikslais, numatoma, kad verslo modelis įgalins gyventojus naudoti juos ir kitiems tikslams, tokiems kaip vaikų palyda, riziką keliančių vietovių stebėjimas, informacijos apie artimųjų būklę operatyvus gavimas ir kt.</t>
  </si>
  <si>
    <t>Vykdoma komunikacija apie dronų panaudojimą saugumo didinimui efektyvumą įvairiuose renginiuose ir konferencijose Lietuvoje ir užsienyje, taip pat buvo dalijamasi patirtimi su užsienio delegacijomis. Kartu su GO Vilnius bendraujama dėl renginių stebėjimo dronais</t>
  </si>
  <si>
    <t>8.3.3.2.</t>
  </si>
  <si>
    <t>Įveiklinti dronus asmeninio saugumo didinimui</t>
  </si>
  <si>
    <t>Sukurtas ryšys ir nuolatos bendraujama su visomis saugumo institusijomis (KAM, Policija, VSD ir kt.); Nuolatos bendraujama su civilinės saugos skyriumis.</t>
  </si>
  <si>
    <t>8.4.</t>
  </si>
  <si>
    <t>TIKSLAS. BIOLOGINĖ ERDVĖ: KURTI ŠVARIĄ APLINKĄ, TAIP UŽTIKRINANT BIOLOGINĖS ERDVĖS SAUGUMĄ</t>
  </si>
  <si>
    <t>8.4.1.</t>
  </si>
  <si>
    <t xml:space="preserve">UŽDAVINYS. Ekologinę riziką keliantys objektai efektyviai stebimi ir kontroliuojami
</t>
  </si>
  <si>
    <t>8.4.1.1.</t>
  </si>
  <si>
    <t>Sukurti stebėsenos ir bendradarbiavimo sistemą</t>
  </si>
  <si>
    <t>Uždaviniu siekiama geriau valdyti rizikingų objektų keliamas grėsmes, pagal galimybes šias grėsmes ir objektų valdytojus įtraukiant į pratybas, skatinant kurti aplinkosauginius planus ir derinant rizikų valdymo planus.</t>
  </si>
  <si>
    <t>Veiksmai vykdomi pavojingų objektų vidaus ir išorės avarinių planų, ekstremaliųjų situacijų valdymo planų bei teisės aktų nustatyta tvarka</t>
  </si>
  <si>
    <t>Pavojingų objektų (PO) prevenciją vykdo Priešgaisrinės apsaugos ir gelbėjimo departamentas prie Vidaus reikalų ministerijos. PO rengia vidaus ir išorės avarinius planus, pagal kuriuos yra nustatytos pačio objekto ir civilinės saugos pajėgų atsakomybės. Planai yra derinami su savivaldybe ir išbandomi pratybų metu. Įvykus avarijai PO reaguojama yra nedelsiant. Visi veiksmai yra atliekami vadovaujantis planais ir teisės aktų nustatyta tvarka.</t>
  </si>
  <si>
    <t>8.4.2.</t>
  </si>
  <si>
    <t xml:space="preserve">UŽDAVINYS. Mieste vykdomi statybos darbai – maksimaliai draugiški aplinkai
</t>
  </si>
  <si>
    <t>8.4.2.1.</t>
  </si>
  <si>
    <t>Parengti ir pateikti siūlymus dėl galimo aktualaus teisinio reglamentavimo pakeitimo</t>
  </si>
  <si>
    <t>Atsakomybės pasiskirstymas ir nuobaudų apimtys šiuo metu neskatina statytojų vykdyti su švaros palaikymu susijusių įpareigojimų. Šis uždavinys skirtas naujo reglamentavimo arba įpareigojimų, kurie leistų sumažinti vykdomų statybų poveikį aplinkai, paieškai.</t>
  </si>
  <si>
    <t>Papildomo Tvarkymo ir švaros taisyklių keitimo nebuvo poreikio.</t>
  </si>
  <si>
    <t>PASLAUGŲ SRITIS</t>
  </si>
  <si>
    <t>į</t>
  </si>
  <si>
    <t>9.1.</t>
  </si>
  <si>
    <t>TIKSLAS. Į MIESTIETĮ ORIENTUOTOS PASLAUGOS</t>
  </si>
  <si>
    <t>9.1.1.</t>
  </si>
  <si>
    <t xml:space="preserve">UŽDAVINYS. Miestiečių poreikius atliepiančios ir patogios savivaldybės teikiamos paslaugos
</t>
  </si>
  <si>
    <t>9.1.1.1.</t>
  </si>
  <si>
    <t>Į miestietį nukreipta organizacija</t>
  </si>
  <si>
    <t>Šiuo uždaviniu bus siekiama, kad paslaugos būtų orientuotos į gyventoją ir tenkintų visus jo poreikius bei būtų patogiai pasiekiamos.</t>
  </si>
  <si>
    <t>Klientų aptarnavimo struktūrinis padalinys</t>
  </si>
  <si>
    <t>Atsižvelgdama į Vilniaus miesto gyventojų ir miesto svečių poreikį patogiai ir kokybiškai gauti klientų aptarnavimo paslaugas vienoje vietoje, Savivaldybė sėkmingai įgyvendina bendro kliento aptarnavimo centro kūrimo projektą ir nuosekliai plečia bendradarbiaujančių institucijų ratą. 2025 m. liepos mėn. Klientų aptarnavimo centre darbą pradėjo Valstybinės ligonių kasos klientų aptarnavimo specialistai. Įsteigtas antrasis Klientų aptarnavimo centras (KAC‑2), kuriame klientų aptarnavimo paslaugas teikia Socialinių išmokų skyriaus specialistai. Taip pat pradėta taikyti išankstinė klientų registracija vizitams, kuri leidžia efektyviai valdyti klientų srautus ir gyventojams patogiau planuoti apsilankymo laiką.</t>
  </si>
  <si>
    <t>Dirbama su klientų valdymo (ang. CRM) ir žinių bazės sistema.</t>
  </si>
  <si>
    <t>9.1.1.4.</t>
  </si>
  <si>
    <t>Užtikrinti gyventojų grįžtamojo ryšio surinkimą, analizę ir atitinkamai tobulinti paslaugas</t>
  </si>
  <si>
    <t xml:space="preserve">Atnaujinta apklausa, paskelbta adresu https://vilnius.lt/apklausa,skirtaišsamiaiįvertintiVilniausmiestosavivaldybėsadministracijosklientųpasitenkinimąteikiamomisklientųaptarnavimopaslaugomisirbendrasavivaldybėsadministracijospaslaugųkokybe.KlientųapklausastandartizuotasukitomisVilniausmiestosavivaldybėsįmonėmisirįstaigomis.Apklausosduomenųanalizeiirrezultatųstebėsenaisukurtas„PowerBI“analitinisįrankis,leidžiantissistemingaianalizuotiapklausosrezultatus,vizualizuotipagrindiniusrodikliusirpriimtiduomenimisgrįstussprendimus.
</t>
  </si>
  <si>
    <t xml:space="preserve">Gyventojų teikiami atsiliepimai apie gautas paslaugas persiunčiami atitinkamų paslaugų vykdytojams ir vadovams. Atliktas visuomenės pasitenkinimo VMSA teikiamų paslaugų tyrimas. </t>
  </si>
  <si>
    <t>9.1.2.</t>
  </si>
  <si>
    <t xml:space="preserve">UŽDAVINYS. Apie teikiamas paslaugas bei jų statusą informuotas gyventojas
</t>
  </si>
  <si>
    <t>9.1.2.1.</t>
  </si>
  <si>
    <t>Seniūnijas įgalinti kaip gyventojų informavimo centrus</t>
  </si>
  <si>
    <t>Šiuo uždaviniu siekiama, kad visi gyventojai žinotų jiems aktualią informaciją apie tai, kas vyksta jų mieste bei gyvenamajame rajone.</t>
  </si>
  <si>
    <t>9.1.2.2.</t>
  </si>
  <si>
    <t>Atverti duomenis paslaugų kokybės stebėsenai esamuoju laiku</t>
  </si>
  <si>
    <t>Atvertų duomenų rinkinių kiekis 283 vnt., išplėsta gis posistemių 21 vnt.. https://open.vilnius.lt</t>
  </si>
  <si>
    <t>Šiuo metu yra atverta nemažai duomenų skydelių https://open.vilnius.lt apie Vilniaus miestą bei jos administraciją. 
Apie paslaugas galima stebėti realiu laiku šiame skydelyje - https://app.powerbi.com/view?r=eyJrIjoiYjkzMzdlMTQtNWJiYy00NDAxLTk4ZTgtNjIyNmE3Nzc0MmZmIiwidCI6ImFmZjM2MzMxLTNlNWUtNDdlOC1hZjkzLTE4NTFkNmQxZmUzYiIsImMiOjh9</t>
  </si>
  <si>
    <t>9.1.2.3.</t>
  </si>
  <si>
    <t>Teikti personalizuotą, teritorinę, gyventojui aktualią informaciją apie nuolatines, realiu laiku vykstančias ir planuojamas veiklas bei projektus gyventojo aplinkoje</t>
  </si>
  <si>
    <t>Komunikacijos skyrius nuolat infomuoja žiniasklaidos priemonių atstovus, miesto gyventojus apie vykstančias ir planuojamas veiklas bei projektus gyventojo aplinkoje. Tam pasitelkiamos įvairios komunikacijos priemonės: pranešimai žiniasklaidai, informacijos platinimas savivaldybės ir seniūnijų socialiuose tinkluose, lauko reklamos ekranai bei plokštumos, užsakomieji maketai ar straipsniai publikuojami tiksliausiai poreikius atitinkančiose žiniaskaidos priemonėse.</t>
  </si>
  <si>
    <t>9.2.</t>
  </si>
  <si>
    <t>TIKSLAS. AUKŠČIAUSIO LYGIO PASLAUGŲ KOKYBĖS VALDYMAS</t>
  </si>
  <si>
    <t>9.2.1.</t>
  </si>
  <si>
    <t xml:space="preserve">UŽDAVINYS. Nuosekliu ir tvariu administracinių ir viešųjų paslaugų valdymu užtikrinta nepriekaištinga paslaugų kokybė
</t>
  </si>
  <si>
    <t>9.2.1.1.</t>
  </si>
  <si>
    <t>Parengti ir įdiegti paslaugų valdymo politiką įgyvendinančius standartus, procesus ir įrankius</t>
  </si>
  <si>
    <t>Šiuo uždaviniu siekiama, kad visos Savivaldybės ir Savivaldybės įmonių teikiamos paslaugos būtų vienodai aukštos kokybės, teikiamos pagal standartizuotus principus.</t>
  </si>
  <si>
    <t>9.2.1.2.</t>
  </si>
  <si>
    <t>Užtikrinti, kad visos Savivaldybės ir Savivaldybės įmonių grupės teikiamos paslaugos turėtų nurodytus (minimalius bei siekiamus) įsipareigojimus dėl paslaugų teikimo kokybės paslaugų gavėjams</t>
  </si>
  <si>
    <t>Pradėtos rengti vieningos klientų aptarnavimo gairės visoms Vilniaus miesto savivaldybės įmonėms ir įstaigoms, siekiant užtikrinti vienodą klientų aptarnavimo kokybės lygį.</t>
  </si>
  <si>
    <t>PAGRINDINIS KLIENTU APTARNAVIMO SKYRIUS</t>
  </si>
  <si>
    <t>9.2.1.3.</t>
  </si>
  <si>
    <t>Apibrėžti kokybinius matavimo rodiklius visoms Savivaldybės ir Savivaldybės įmonių grupės teikiamoms paslaugoms bei užtikrinti nenutrūkstamą rodiklių stebėsenos procesą priskiriant už tai atsakingus asmenis</t>
  </si>
  <si>
    <t>9.2.1.4.</t>
  </si>
  <si>
    <t>Efektyviai analizuoti rodiklius ir kitus surinktus duomenis kiekviename paslaugas teikiančiame Savivaldybės padalinyje ir Savivaldybės įmonių grupės įmonėje, bei užtikrinti, kad sprendimų priėmimas būtų grįstas duomenimis</t>
  </si>
  <si>
    <t>Pradėti https://kpi.vilnius.lt naujinimo darbai peržiūrint visus rodiklius.</t>
  </si>
  <si>
    <t>Analizuoti rodikliai ir sprendimai buvo priimami remiantis duomenimis.</t>
  </si>
  <si>
    <t>9.2.2.</t>
  </si>
  <si>
    <t xml:space="preserve">UŽDAVINYS. Maksimaliai optimizuotos ir skaitmenizuotos administracinės ir viešosios paslaugos
</t>
  </si>
  <si>
    <t>9.2.2.1.</t>
  </si>
  <si>
    <t>Toliau tęsti administracinių paslaugų skaitmenizavimą ir automatizavimą</t>
  </si>
  <si>
    <t>Šiuo uždaviniu siekiama maksimaliai įgyvendinti skaitmenizacijos sprendimus teikiant tiek administracines, tiek viešąsias paslaugas.</t>
  </si>
  <si>
    <t>9.2.2.2.</t>
  </si>
  <si>
    <t>Vykdyti nuolatinę administracinių paslaugų analizę ir siekti jų optimizavimo</t>
  </si>
  <si>
    <t>Nuolatos vykdoma, paslaugos skaitmeninamos https://paslaugos.vilnius.lt. Pradėtas įgyvendinti prekybos leidimų skaitmeninimo projektas. Administracinės paslaugos teikiamos 3 ir 4 brandos lygiu 90 proc.</t>
  </si>
  <si>
    <t>Supaprastinti paslaugos suteikimo procesai darbuotojams bei pagerintos užsakymo galimybės gyventojams. Tobilinama pagal poreikį mažinant naštą darbuotojams.</t>
  </si>
  <si>
    <t>9.2.2.3.</t>
  </si>
  <si>
    <t>Siekti viešųjų paslaugų mechanizavimo ir skaitmenizavimo</t>
  </si>
  <si>
    <t xml:space="preserve">UAB „ID Vilnius“
</t>
  </si>
  <si>
    <t>Pagal poreikį.</t>
  </si>
  <si>
    <t>Įvykdyta:
1. Atnaujintas portalas www. https://maps.vilnius.lt;
2. Sukurta miesto tvarkymo darbų planavimo sistema Vilnius DEK (Darbai, Efektyvumas Koordinavimas);
3. Sukurta miesto tvarkymo transporto judėjimo realiu laiku ir analizės aplikacija, kurioje integruoti rangovų įmonių judėjimo duomenys;
4. Kartu su VšĮ Atnaujinkime miestą sukurtas Daugiabučių namų techninės būklės vertinimo įrankis, vertinimo procesą iš popierinių formų leidžiantis perkelti į skaitmeninę erdvę;
5. Kartu su UAB Grinda nuskenuota visų asfaltuotų miesto gatvių dangą, nustatyta jos būklė bei duomenų pagrindu sudarytas prioritetinis gavių tvarkymo sąrašą 2025 m.;
6. Atlikta kelio horizontalių ir vertikalių kelio ženklų reskaitmenizacija;
7. Su partneriais sukurta Žalumo indekso skaičiuoklė, leidžianti įvertinti statybos projektų žalumą https://vilnius.lt/naujienos/vilnius-pirmasis-lietuvoje-statybos-projektuose-vertina-ir-zalumo-indeksa;
8. Sukurtas vaikų žaidimų aikštelių sertifikavimo sprendimas;
9. Sukurtas vaikų žaidimo aikštelių piržiūros sprendimas;</t>
  </si>
  <si>
    <t>9.2.2.4.</t>
  </si>
  <si>
    <t>Siekti išnaudoti daiktų interneto (IoT) galimybes viešųjų paslaugų kokybės stebėsenai</t>
  </si>
  <si>
    <t>Tęsiamas projektas "miesto plaučiai" - sistemos palaikymas.</t>
  </si>
  <si>
    <t>9.2.3.</t>
  </si>
  <si>
    <t xml:space="preserve">UŽDAVINYS. Sklandžiai teikiamos kompleksiškos paslaugos
</t>
  </si>
  <si>
    <t>9.2.3.1.</t>
  </si>
  <si>
    <t>Sklandus procesas bendradarbiaujant tarp savivaldybės, savivaldybės įmonių ir susijusių šalių teikiant nepriekaištingas paslaugas gyventojams</t>
  </si>
  <si>
    <t xml:space="preserve">Šiuo uždaviniu siekiama, kad paslaugos, kurių teikimą organizuoja kelios įstaigos, būtų teikiamo sklandžiai ir greitai, gyventojui nejaučiant sunkumų dėl šio kompleksiškumo. </t>
  </si>
  <si>
    <t>Siekiant užtikrinti aiškų, nuoseklų ir visiems klientams vienodai prieinamą paslaugų informacijos pateikimą, Savivaldybės įmonių teikiamų paslaugų aprašai sutelkti Vilniaus miesto savivaldybės elektroninių paslaugų portale https://paslaugos.vilnius.lt. Inicijuotas vieningos klientų aptarnavimo gairės, skirtos Vilniaus miesto savivaldybės įmonėms ir įstaigoms, kuriomis siekiama nustatyti bendrus klientų aptarnavimo kokybės principus ir reikalavimus. Įsteigtame bendrame klientų aptarnavimo centre ir toliau sėkmingai teikia paslaugas VMSA bei VMSA įstaigos/įmonės. 2025 m. liepos mėn. Klientų aptarnavimo centre darbą pradėjo Valstybinės ligonių kasos klientų aptarnavimo specialistai.</t>
  </si>
  <si>
    <t>Įsteigtame bendrame klientų aptarnavimo centre ir toliau sėkmingai teikia paslaugas VMSA bei VMSA įstaigos/įmonės. 
Bendradarbiaujant VšT suteikia prieigą prie reikiamų duomenų VMSA Soc. išmokų skyriui, ko pasėkoje, Soc. išmokų skyrius operatyviau ir sklandžiau gali teikti paslaugas savo klientams (pvz., šildymo kompensacijas).</t>
  </si>
  <si>
    <t>9.2.3.2.</t>
  </si>
  <si>
    <t>Aktyviai veikiantis Vilniaus miesto teikiamų viešųjų paslaugų pažangių ir tvarių sprendimų bei tyrimų centras, sudarantis galimybes inovatyvių idėjų įgyvendinimui</t>
  </si>
  <si>
    <t>UAB "ID Vilnius" tapo Vilniaus duomenų centru.</t>
  </si>
  <si>
    <t>UAB "ID Vilnius" baigtas suformuoti struktūrinis padalinys - Duomenų centras. Ankstesnių metų ataskaitoje minėto struktūrinio padalinio - Intelektualių sprendimų ir duomenų valdymo skyriaus - organizacinėje struktūroje nebėra.</t>
  </si>
  <si>
    <t>PLANAVIMO SRITIS</t>
  </si>
  <si>
    <t>10.1.</t>
  </si>
  <si>
    <t>TIKSLAS. UŽTIKRINTAS AIŠKUMAS TIEK IŠORĖJE, TIEK VIDUJE – VISIEMS SUPRANTAMI BEI EFEKTYVŪS PROCESAI</t>
  </si>
  <si>
    <t>10.1.1.</t>
  </si>
  <si>
    <t>UŽDAVINYS. Informuota ir į sprendimų priėmimą įtraukiama visuomenė</t>
  </si>
  <si>
    <t>10.1.1.1.</t>
  </si>
  <si>
    <t>Informuoti visuomenę apie vykdomas veiklas bei projektus ir struktūrizuotai įtraukti į sprendimų priėmimą</t>
  </si>
  <si>
    <t>Šiuo uždaviniu siekiama, kad bendruomenė būtų įtraukiama į miesto valdymą bei jaustųsi turinti teisę ir pareigą prisidėti prie geresnio gyvenimo Vilniaus mieste.</t>
  </si>
  <si>
    <t>Publikacijos internetiniuose portaluose, reportažai radijo stotyse, pranešimai spaudai, publikacijos socialiniuose tinkluose, plakatai lauko reklamos stenduose, video reportažai, lauko ekranuose, renginiai miestiečiams, miestiečių apklausa, brifingai spaudos atstovams, metinė Tarybos ir mero ataskaita (popierinė ir elektroninė versija), specializuoti leidiniai, žinutės miesto gyventojams programėlėje KOVAS, kvietimai teikti idėjas ir balsuoti Dalyvauk platformoje.</t>
  </si>
  <si>
    <t>Publikacijos internetiniuose portaluose, reportažai radijo stotyse, pranešimai spaudai, publikacijos socialiniuose tinkluose, plakatai lauko reklamos stenduose, video reportažai, lauko ekranuose, lipdukai, skrajutės, renginiai ir diskusijos miestiečiams, miestiečių apklausa, brifingai spaudos atstovams, specialios dovanos konkrečių renginių metų, spalvinimo lapai darželių ir mokyklų vaikams, metinė Tarybos ir mero ataskaita (popierinė ir elektroninė versija), specializuoti leidiniai.</t>
  </si>
  <si>
    <t>10.1.2.</t>
  </si>
  <si>
    <t xml:space="preserve">UŽDAVINYS. Aiškus ir struktūrizuotas projektų bei programų valdymas
</t>
  </si>
  <si>
    <t>10.1.2.2.</t>
  </si>
  <si>
    <t>Užtikrinti nuolatinę vykstančių programų ir projektų stebėseną bei atsiskaitymą už projektus</t>
  </si>
  <si>
    <t>Bus siekiama visoje Savivaldybėje ir Savivaldybės įmonėse suvienodinti projektų ir programų valdymo principus bei taikyti geriausias praktikas.</t>
  </si>
  <si>
    <t>Investicinių projektų valdymo skyrius</t>
  </si>
  <si>
    <t>Projektų stebėsena užtikrinama pagal projektų valdymo metodiką, patvirtintą Vilniaus miesto savivaldybės mero 2025 m. vasario 25 d. potvarkiu 
Nr. 955-264/25</t>
  </si>
  <si>
    <t>10.1.2.3.</t>
  </si>
  <si>
    <t>Sistemingai rinkti projektų valdymo žinių visumą ir ją taikyti įgyvendinant projektus</t>
  </si>
  <si>
    <t>Inovacijų ir technologijų grupė; Administracija</t>
  </si>
  <si>
    <t>Sistemingai renkamos projektų valdymo žinios ir taikomos įgyvendinant projektus.</t>
  </si>
  <si>
    <t xml:space="preserve">Sistemingai rinkti projektų valdymo žinių visumą ir ją taikyti įgyvendinant projektus – 2024 m. parengtas Projektų ir projektų portfelių metodikos projektas, kuriame aprašyta projektų ir projektų portfelių organizavimo struktūra, projektų valdymo etapai, rolės projektuose, projektų stebėsenos, kontrolės ir pakeitimų principai, pagrindiniai projektų valdymo dokumentai. </t>
  </si>
  <si>
    <t xml:space="preserve">Projektų valdymo metodikos projekto pakeitimų tvirtinimas buvo sustabdytas ir nuo 2023-10-01 tęsiamas Administracijos direktoriaus patarėjos Kristinos Galiauskienės. </t>
  </si>
  <si>
    <t>10.1.2.4.</t>
  </si>
  <si>
    <t>Balansuoti projektų apimtį atsižvelgiant į turimus resursus</t>
  </si>
  <si>
    <t>Tęsiamas projektų pakeitimų valdymo taikymas.</t>
  </si>
  <si>
    <t>Balansuoti projektų apimtį atsižvelgiant į turimus resursus – Tęsiamas projektų pakeitimų valdymo taikymas.</t>
  </si>
  <si>
    <t xml:space="preserve">Projekto pakeitimų tvirtinimo tolimesnis diegimas buvo sustabdytas ir nuo 2023-10-01 tęsiamas Administracijos direktoriaus patarėjos Kristinos Galiauskienės. </t>
  </si>
  <si>
    <t>10.1.3.</t>
  </si>
  <si>
    <t xml:space="preserve">UŽDAVINYS. Savivaldybė, kurianti platų partnerių tinklą
</t>
  </si>
  <si>
    <t>10.1.3.1.</t>
  </si>
  <si>
    <t>Aktyviai bendradarbiauti su valstybinėmis institucijomis bei įsitraukti į Lietuvoje veikiančių organizacijų ir asociacijų veiklas</t>
  </si>
  <si>
    <t>Bus siekiama, kad Vilniaus miestas turėtų platų vietinių ir tarptautinių partnerių tinklą, su kurio pagalba gyvenimo kokybė sostinėje augtų sparčiau.</t>
  </si>
  <si>
    <t>Aktyviai bendradarbiaujama su valstybinėmis institucijomis, Savivaldybių asociacija.</t>
  </si>
  <si>
    <t>10.1.3.2.</t>
  </si>
  <si>
    <t>Užtikrinti tarptautinį bendradarbiavimą bei plėtoti ryšius su užsienio valstybių miestais</t>
  </si>
  <si>
    <t>Vykdytas Vilniaus miesto tarptautinis bendradarbiavimas ir plėtoti ryšiai su užsienio miestais.</t>
  </si>
  <si>
    <t>10.1.3.3.</t>
  </si>
  <si>
    <t>Tarptautinių organizacijų ir kitose tarptautinio bendradarbiavimo veiklose tapti gerųjų praktikų formuotoju inovatyvių paslaugų ir produktų testavimo srityje</t>
  </si>
  <si>
    <t xml:space="preserve">2025 metais Vilnius buvo Europos žaliąja sostiną bei Kalėdų sostine. </t>
  </si>
  <si>
    <t xml:space="preserve">Vilniaus miestas tapo Europos žaliąja sostine 2025 m. </t>
  </si>
  <si>
    <t>10.2.</t>
  </si>
  <si>
    <t>TIKSLAS. GERIAUSIAS MIESTO BEI ORGANIZACIJOS VALDYMO PAVYZDYS</t>
  </si>
  <si>
    <t>10.2.1.</t>
  </si>
  <si>
    <t xml:space="preserve">UŽDAVINYS. Stabili ir lanksti organizacinė struktūra
</t>
  </si>
  <si>
    <t>10.2.1.1.</t>
  </si>
  <si>
    <t>Efektyviai organizuoti savivaldybės funkcijų įgyvendinimą padaliniuose</t>
  </si>
  <si>
    <t>Šiuo uždaviniu bus siekiama, kad VMSA organizacinė struktūra užtikrintų efektyvų Savivaldybės funkcijų vykdymą.</t>
  </si>
  <si>
    <t>Organizuojamas savivaldybės funkcijų įgyvendinimas padaliniuose</t>
  </si>
  <si>
    <t>10.2.1.2.</t>
  </si>
  <si>
    <t>Užtikrinti kokybišką valstybės savivaldybėms perduotų funkcijų vykdymą</t>
  </si>
  <si>
    <t>Valstybės savivaldybėms perduotų funkcijų vykdymas užtikrinamas vadovaujantis Vietos savivaldos įstatymu</t>
  </si>
  <si>
    <t>10.2.2.</t>
  </si>
  <si>
    <t xml:space="preserve">UŽDAVINYS. Efektyviai veikianti VMSA ekosistema, užtikrinanti kokybišką Savivaldybės funkcijų vykdymą
</t>
  </si>
  <si>
    <t>10.2.2.1.</t>
  </si>
  <si>
    <t>Užtikrinti bendradarbiavimą ir dalijimąsi informacija bei žiniomis tarp Savivaldybės skyrių ir pavaldžių įmonių</t>
  </si>
  <si>
    <t>Šiuo uždaviniu bus siekiama, kad Savivaldybės ir Savivaldybės įmonių veikla būtų kuo efektyvesnė.</t>
  </si>
  <si>
    <t xml:space="preserve">"1. Organizuotas ir atliktas švietimo įstaigų patikrinimas, siekiant įvertinti, ar įstaigos tinkamai rengia ir tvarko personalo dokumentus.
2. Parengta ir išsiųsta švietimo įstaigoms personalo valdymo dokumentų atmintinė.
3. Parengtas ir pristatytas pranešimas Ikimokyklinio ugdymo skyriui pavaldžių įstaigų ir Bendrojo ugdymo skyriui pavaldžių įstaigų vadovų susitikimuose. 
4. Vadovų mokymai 
5. HR klubo veikla
6. Įmonių vadovų susitikimai "
</t>
  </si>
  <si>
    <t>1. Buvo aplankytos 55 Vilniaus miesto švietimo įstaigos, peržiūrėti personalo valdymo dokumentai, teiktos pastabos ir pasiūlymai. 
2. Surinkta informacija apie švietimo įstaigų personalo dokumentų valdymą, rekomendacijos pateiktos sukurtoje atmintinėje.
3. Parengtos skaidrės ir pristatytas pranešimas 2 švietimo įstaigų vadovų susitikimuose.4.Organizuoti periodiniai VMSA grupių/skyrių vadovų mokymai.
5. Toliau tęsimi susitikimai tarp Organizacijos vystymo grupės ir VMSA pavaldžių įstaigų HR vadovais, siekiant dalintis aktualia informacija ir tobulinti procesusus.
6. Toliau tęsiami susitikimai tarp VMSA pavaldžių įmonių vadovų, kurių metu aptarti: struktūriniai pokyčiai, inovacijos, gerosios darbo praktikos.</t>
  </si>
  <si>
    <t>1. HR klubo veikla.
2. Įmonių vadovų susitikimai.
3. Nuolatinė komunikacija su VMSA pavaldžiomis įstaigomis.
4. Vadovų mokymai.</t>
  </si>
  <si>
    <t>1. Atnaujinta Organizacijos vystymo grupės bendrus susitikimus su VMSA pavaldžių įstaigų HR vadovais siekiant pasidalinti žiniomis ir patirtimis aktualiomis temomis.
2. VMSA pavaldžių įmonių vadovų susitikimai, kurių metu aptarta: struktūriniai pokyčiai, inovacijos, gerosios darbo praktikos. Vyko mokymai:,,Inovacijų vadyba - sinergijos klubas".
3. VMSA padaliniai, turintys pavaldžių įstaigų, nuolat komunikuoja su jomis teikdami ir gaudami aktualią informaciją.
4. Organizuoti periodiniai VMSA grupių/skyrių vadovų mokymai.</t>
  </si>
  <si>
    <t>10.2.2.2.</t>
  </si>
  <si>
    <t>Užtikrinti centralizuotą, nuoseklų ir optimizuotą strateginį planavimą visuose VMSA ekosistemos lygiuose bei teikiamų paslaugų srityse</t>
  </si>
  <si>
    <t>Pradėta trijų lygių planavimo duomenų integtracija Streginio plano/ Biudžeto/ Projektų valdymo sistemose. Atliekami pakeitimai klasifikacijoje ir IT sistemose.</t>
  </si>
  <si>
    <t>Strateginio planavimo dokumentai skelbiami Vilnius. lt tinklalapyje: https://vilnius.lt/lt/savivaldybe/nuostatai/planavimo-dokumentai/savivaldybes-strateginiai-veiklos-planai-ir-ju-vykdymo-ataskaitos/</t>
  </si>
  <si>
    <t>Patvirtinta strateginio planavimo tvarka siekiant optimizuoti strateginį planavimą visuose VMSA lygiuose.</t>
  </si>
  <si>
    <t>10.2.3.</t>
  </si>
  <si>
    <t xml:space="preserve">UŽDAVINYS. Vieningai ir strategiškai valdomi savivaldybės žmogiškieji ištekliai ir kompetencijos
</t>
  </si>
  <si>
    <t>10.2.3.1.</t>
  </si>
  <si>
    <t>Užtikrinti veiksmų koordinavimą tarp VMSA padalinių ugdant su paslaugų teikimu susijusias kompetencijas</t>
  </si>
  <si>
    <t>Šiuo uždaviniu bus siekiama vientiso ir vienodais principais pagrįsto žmogiškųjų išteklių valdymo Savivaldybėje ir Savivaldybės įmonėse.</t>
  </si>
  <si>
    <t>2025 metais vyko praktinių įgūdžių tobulinimo mokymai: 2025 metais įvyko praktinių įgūdžių tobulinimo mokymai:,,Sudėtingų klientų valdymas",,, Komunikacija. Gyventojų įtikinimas (kaip kalbėti, kad jie girdėtų)",,, Klientų patirties valdymas",,, Komunikacijos gebėjimų stiprinimas",,, Viešasis kalbėjimas",,, Konfliktų valdymas ir tarpininkavimas", „Profesionalus bendravimas tarpusavyje bei su bendruomene ir jo ribos“.</t>
  </si>
  <si>
    <t>2025 metais įvyko praktinių įgūdžių tobulinimo mokymai:,,Sudėtingų klientų valdymas", dalyvavo 21 darbuotojas,,, Komunikacija. Gyventojų įtikinimas (kaip kalbėti, kad jie girdėtų)", dalyvavo 17 darbuotojų,,, Klientų patirties valdymas", dalyvavo 4 darbuotojai,,, Komunikacijos gebėjimų stiprinimas", dalyvavo VMSA darbuotojai,,, Viešasis kalbėjimas", dalyvavo 4 darbuotojai,,, Konfliktų valdymas ir tarpininkavimas", dalyvavo 16 darbuotojų, „Profesionalus bendravimas tarpusavyje bei su bendruomene ir jo ribos“, dalyvavo 15 darbuotojų.</t>
  </si>
  <si>
    <t>2024 metais vyko praktinių įgūdžių tobulinimo mokymai:,,Ilgalaikių santykių su klientais kūrimo strategijos",,, Klientų aptarnavimas - įgūdžių treniruotė",,, Komunikacija socialiniuose tinkluose",,, Komunikacijos gebėjimų stiprinimas",,, Konfliktinių situacijų, taikant mediacijos metodą, praktinių įgūdžių tobulinimas",,, Konfliktų ir streso valdymas",,, Viešasis kalbėjimas",,, Gyventojų pretenzijų valdymas per konkečių situacijų modeliavimą",,, Informacijos rengimas lengvai suprantama kalba".</t>
  </si>
  <si>
    <t>2024 metais vyko praktinių įgūdžių tobulinimo mokymai:,,Ilgalaikių santykių su klientais kūrimo strategijos", dalyvavo 2 darbuotojai,,Klientų aptarnavimas - įgūdžių treniruotė" dalyvavo 10 darbuotojų,,, Komunikacija socialiniuose tinkluose" dalyvavo 40 darbuotojų,,, Komunikacijos gebėjimų stiprinimas" dalyvavo VMSA darbuotojai,,, Konfliktinių situacijų, taikant mediacijos metodą, praktinių įgūdžių tobulinimas" dalyvavo 6 darbuotojai,,, Konfliktų ir streso valdymas" dalyvavo 20 darbuotojų,,, Viešasis kalbėjimas" dalyvavo 5 darbuotojai,,, Gyventojų pretenzijų valdymas per konkrečių situacijų modeliavimą" dalyvavo 20 darbuotojai,,, Informacijos rengimas lengvai suprantama kalba" dalyvavo 35 darbuotojai.</t>
  </si>
  <si>
    <t>10.2.3.2.</t>
  </si>
  <si>
    <t>Įgalinti kuruojančius padalinius sukurti sričių specifiką ir tikslus atliepiančias darbuotojų motyvavimo sistemas</t>
  </si>
  <si>
    <t>1. Taikomas visas motyvacinių priemonių paketas, kuris papildoams iniciatyvomis:
1.1. Walk 15 komandiniai žingsnių iššūkiai;
1.2. mankštos, sveikatingumo renginiai
1.3. Sveikatos draudimas, draudimas nuo nelaimingų atsitikimų
1.4. komandiniais mokymais skyriams už gerus veiklos rezultatus, susitikimai su įdomiais žmonėmis, lektoriais, kino vakas VMSA darbuotojams, VMSA žygis.
1.5. įdiegta MELP programėlė</t>
  </si>
  <si>
    <t xml:space="preserve">"1.1. visus metus organizuoti žingsnių iššūkiai;
1.2. mankštos ir sveikos gyvensenos paskaitos organizuotos 2025 metais.
1.3. 2025 m. visi darbuotojai apdrausti papildomu sveiaktos draudimu bei draudimu nuo nelaimingų atsitikimų
1.4. 2025 metais komandiniuose mokymuose dalyvavo 20 skyrių; suorganizuota 15 susitikimų su įdomiais žmonėmi, lektoriais; suorganizuoti 4 kino vakarai; vyko darbuotojų žygis.
1.5. MELP programėlėje darbuotojai mato visas VMSA turimas papildomas naudas, taip pat gauna MELP partnerių nuolaidas ir turi galimybę padėkoti kolegoms pripažinimo programoje"
</t>
  </si>
  <si>
    <t>1. Taikomas visas motyvacinių priemonių paketas, kuris papildomas iniciatyvomis: 
1.1. Walk 15 komandiniais žingsnių iššūkiais;
1.2. mankštos, sveikatinimo mėnuo;
1.3. nelaimingų atsitikimo draudimas;
1.4. komandiniais mokymais skyriams už gerus veiklos rezultatus, susitikimai su įdomiais žmonėmis, lektoriais, kino vakas VMSA darbuotojams, VMSA žygis.</t>
  </si>
  <si>
    <t>1.1. Walk 15 komandinis žingsiu iššūkis organizuotas du kartus 2024 metais. 
1.2. mankštos ir sveikos gyvensenos paskaitos organizuotos 2024 metais.
1.3. 2024 m. darbuotojai buvo apdrausti nuo nelaimingų atsitikimų (draudimas galioja 24/7).
1.4. 2024 metais komandiniuose mokymuose dalyvavo 18 skyrių; suorganizuota 9 susitikimų su įdomiais žmonėmi, lektoriais; suorganizuoti 3 kino vakarai; vyko darbuotojų žygis.</t>
  </si>
  <si>
    <t>10.2.3.3.</t>
  </si>
  <si>
    <t>Organizuoti inovatyvius mokymus siekiant kelti kiekvieno darbuotojo kompetencijas</t>
  </si>
  <si>
    <t>Organizuoti mokymai:,,Dirbtinio intelekto praktiniai mokymai",,, Copilot mokymai",,, Bepiločių orlaivių mokymai",,, Įmonės ir asmeninių LinkedIn paskyrų komunikacijos strategijos",,, Kibernetinio saugumo rizikos valdymas ir atitikties vertinimas",,, Kibernetinė higiena darbe",,, AGILE metodika",,, MS Azure - infrastruktūros išteklių valdymui", projektų valdymo mokymai, įvairios konferencijos.</t>
  </si>
  <si>
    <t>Mokymai įvyko 2024 metais sausio-gruodžio mėn. Bendrai šiuose mokymuose dalyvavo apie 450 darbuotojų.</t>
  </si>
  <si>
    <t>Organizuoti mokymai:,,Dirbtinio intelekto praktiniai mokymai",,, LinkedIn mokymai organizacijos ir darbdavio įvaizdžio stiprinimui bei talentų pritraukimui",,, Certified Agile Leadership (CAL 1) mokymai",,, Agile Tour Vilnius 2024",,, Kibernetinis saugumas šių dienų kontekste: iššūkiai ir galimybės", projektų valdymo mokymai, įvairios konferencijos.</t>
  </si>
  <si>
    <t>Mokymai įvyko 2024 metais sausio-gruodžio mėn. Bendrai šiuose mokymuose dalyvavo apie 250 darbuotojų.</t>
  </si>
  <si>
    <t>10.2.3.4.</t>
  </si>
  <si>
    <t>Kelti darbuotojų skaitmeninio raštingumo lygį</t>
  </si>
  <si>
    <t xml:space="preserve">2025 metais vyko mokymai:,,MS Excel mokymai",,, Elektroninių dokumentų valdymas", dokumentų valdymo sistemos Avilys mokymai,,, SABIS" sistemos mokymai,,, Ecocost" sistemos mokymai. </t>
  </si>
  <si>
    <t xml:space="preserve">2025 metais vyko mokymai: 2025 metais vyko mokymai:,,MS Excel mokymai", dalyvavo 18 darbuotojų, 2025 metais vyko mokymai:,,MS Excel mokymai",,, Elektroninių dokumentų valdymas", dalyvavo 12 darbuotojų, dokumentų valdymo sistemos Avilys mokymai, dalyvavo 120.,,SABIS ir Ecocost" sistemos mokymai - dalyvavo 40. </t>
  </si>
  <si>
    <t>2024 metais vyko mokymai:,,Skaitmeninės kilmės dokumentų valdymas: Nuo sukūrimo iki perdavimo toliau saugoti", dokumentų valdymo sistemos Avilys mokymai,,, SPIS sistemos mokymai",,, Ecocost ir SABIS: naujos sąskaitų tvarkymo sistemos mokymai".</t>
  </si>
  <si>
    <t>2024 metais vyko mokymai:,,Skaitmeninės kilmės dokumentų valdymas: Nuo sukūrimo iki perdavimo toliau saugoti"- 7 darbuotojai, dokumentų valdymo sistemos Avilys mokymai - 140 darbuotojų,,, SPIS sistemos mokymai" - 15 darbuotojų,,, Ecocost ir SABIS: naujos sąskaitų tvarkymo sistemos mokymai" - 180 darbuotojų.</t>
  </si>
  <si>
    <t>10.2.4.</t>
  </si>
  <si>
    <t xml:space="preserve">UŽDAVINYS. Vieninga kultūra, paremta inovacijomis, žinių visuma ir vienodomis vertybėmis visoje VMSA ekosistemoje
</t>
  </si>
  <si>
    <t>10.2.4.1.</t>
  </si>
  <si>
    <t>Sistemingai kurti VMSA vertybių ir elgesio modelio žinių visumą</t>
  </si>
  <si>
    <t xml:space="preserve">"Kuriama VMSA vertybių ir elgesio modelio žinių visuma:
1. Skatinamas VMSA darbuotojų įsitraukimas į savanorystės veiklas, susijusias su projekto ""Vilnius - Europos žalioji sostinė 2025"" rezultatais tvarumo ir žalumo srityse.
2. Vertybių išgryninimas"
</t>
  </si>
  <si>
    <t xml:space="preserve">1. 2025 m. buvo suorganizuotos 7 savanorystės iniciatyvos, susijusios su projekto rezultatais.
2. Įgyvendintas vertybių išgryninimo procesas įtraukiant darbuotojus, organizuoti renginiai susiję su vertybių pristatymu"
</t>
  </si>
  <si>
    <t>Kuriama VMSA vertybių ir elgesio modelio žinių visuma:
1. Skatinama VMSA darbuotojų savanorystė.
2. Vienkartinės iniciatyvos.
3. Mikroklimato ir 360° laipsnių grįžtamojo ryšio tyrimai.</t>
  </si>
  <si>
    <t>1. 2024 metais savanoriškoje veikloje dalyvavo 230 VMSA darbuotojų.
2. Kalėdiniai megztiniai, kino vakarai, sporto renginiai, žygiai, vasaros šventė, kalėdinės iniaciatyvos ir kt.
3. 2024 metais atliktas mikroklimato ir 360° laipsnių grįžtamojo ryšio tyrimas. Toliau veiklą tęsia VMSA vadovų klubas.</t>
  </si>
  <si>
    <t>10.2.4.2.</t>
  </si>
  <si>
    <t>Suformuoti proveržio komandą, jungiančią įvairias sritis ir kompetencijas bei įgyvendinančią inovatyvias iniciatyvas</t>
  </si>
  <si>
    <t xml:space="preserve">Kuriama VMSA proveržio komanda:
1. Nuo 2021 metų vidiniai lektoriai telkiami VMSA Academy komandoje.
2. Naujokų adaptacijos programa su tradicija tapusia Naujoko diena.
3. Darbo jubiliejų sveikinimo renginys.
4. Praktika VMSA.
5. VMSA pristatymas karjeros mugėse
6. Sporto renginiai
7.,,Dirbam kartu"" grupė"
</t>
  </si>
  <si>
    <t xml:space="preserve">1. VMSA Academy lektoriai - VMSA darbuotojai parinkti kaip aukšto lygio savo srities profesionalai, kurie nuolat savo žiniomis ir įgūdžiais dalinasi su visaisi VMSA darbuotojais vidinių mokymų metu. 2025 metaus įvyko 12 VMSA Academy mokymų, dalyvių skaičius siekia 340 (populiariausios temos: civilinė sauga, viešųjų pirkimų mokymai). Į vidinių lektorių ratą įtraukta ir naujų lektorių, kurie veda temas tokiomis temomis: kalbos kultūra, kibernetinė sauga (saugus interneto ryšys), civilinė sauga ir grėsmės, žalieji viešieji pirkimai, tvarumas. 
2. 2025 m. Naujoko dienoje dalyvavo apie 155 darbuotojų.
3. 2025 m. Darbo jubiliejų sveikinimo renginyje dalyvavo 124 darbuotojų.
4. 2025 m. VMSA praktiką atliko 35 praktikantai (5 liko dirbti VMSA)
5. Dalyvauta 5 karjeros mugėse pristatant VMSA kaip vietą praktikai ir darbdavį
6. 2025 m. kolegos dalyvavo: Velomaratone, „ׅIf“ Vilniaus pusmaratonyje, Swedbank maratone, RIMI maratone. Spalio 12 d. buvo suorganizuotas,,Dirbam kartu"" grupės žygis, dalyvavo 15 kolegų (-ių). 2025 m. tęsia veiklą VMSA krepšinio, futbolo, bandmintono komandos, krepšinio komandoje 10 kolegų (-ių), futbolo 10 kolegų (-ių), badmintono komandoje žaidžiančių turime 5 kolegas (-es). "
</t>
  </si>
  <si>
    <t>Kuriama VMSA proveržio komanda:
1. Nuo 2021 metų vidiniai lektoriai telkiami VMSA Academy komandoje.
2. Naujokų adaptacijos programa su tradicija tapusia Naujoko diena.
3. Darbo jubiliejų sveikinimo renginys.
4. Praktika VMSA.
5. Sporto renginiai.
6.,,Dirbam kartu" grupė.</t>
  </si>
  <si>
    <t>1. VMSA Academy lektoriai - VMSA darbuotojai parinkti kaip aukšto lygio savo srities profesionalai, kurie nuolat savo žiniomis ir įgūdžiais dalinasi su visaisi VMSA darbuotojais vidinių mokymų metu. 2024 metaus įvyko 9 VMSA Academy mokymai.
2. 2024 m. Naujoko dienoje dalyvavo apie 130 darbuotojų.
2. 2024 m. Darbo jubiliejų sveikinimo renginyje dalyvavo 113 darbuotojų.
3. 2024 m. VMSA praktika atliko 35 praktikantai.
4. 2024 m. tęsia veiklą VMSA krepšinio (virš 20 narių) ir futbolo komandos (12 narių), dalyvaudami įvairiuose turnyruose. 2024 m. kolegos (-ės) dalyvavo: Vilniaus pusmaratonyje; RIMI maratone; Velomaratone; Kalėdiniame bėgime. 2024 m. balandžio 28-ąją buvo suorganizuotas žygis Dūkštų pažintiniu taku, dalyvavo 20 kolegų (-ių).</t>
  </si>
  <si>
    <t>10.3.</t>
  </si>
  <si>
    <t>TIKSLAS. VILNIUS – SUMANUS MIESTAS, KURIAME TIKSLINGAI PASITELKIANT DUOMENIS YRA KURIAMA VERTĖ IR UŽTIKRINAMAS NUOLATINIS TOBULĖJIMAS</t>
  </si>
  <si>
    <t>10.3.1.</t>
  </si>
  <si>
    <t xml:space="preserve">UŽDAVINYS. Optimizuoti ir į vertės kūrimą orientuoti vidiniai procesai
</t>
  </si>
  <si>
    <t>10.3.1.1.</t>
  </si>
  <si>
    <t>Kurti skaitmeninę politiką ir teikti nuolatines skaitmeninių transformacijos gebėjimų konsultacijas Vilniaus miesto įmonėms</t>
  </si>
  <si>
    <t>Šiuo uždaviniu bus siekiama optimizuoti vidinius procesus ir didinti Savivaldybės darbuotojų produktyvumą.</t>
  </si>
  <si>
    <t>Nuolatos teikiamos konsultacijos Vilniaus miesto įmonėms ir įstaigoms, dalyvaujama Vilniaus miesto inovatoriuose, teikiamos rekomendacijos įmonėms, susijusioms su duomenimis, dirbtiniu intelektu.</t>
  </si>
  <si>
    <t>10.3.1.2.</t>
  </si>
  <si>
    <t>Kelti VMSA darbuotojų produktyvumą – įgyvendinti administracinės naštos mažinimo planus</t>
  </si>
  <si>
    <t xml:space="preserve">Įstaigos nuolat prijungiamos prie VMSA naudojamos @vilio DVS sistemos, kurios pagalba jie dokumentus gali teikti tiesiai Savivaldybei. </t>
  </si>
  <si>
    <t>10.3.1.3.</t>
  </si>
  <si>
    <t>Vykdyti gerųjų procesų praktikų pilotus ir steigti laboratorijas</t>
  </si>
  <si>
    <t>Sukurtas Vilniaus miesto metaduomenų katalogas https://datahub.vilnius.lt, katalogas nuolatos pildomas naujais duomenų rinkiniais, bei jungiamos naujos savivaldybės įmonės.
Taip apat ID Vilnius duomenų platformoje įgalinti duomenų orchestravimo įrankiai, leidžiantys nuolatos atnaujinti duomenis (paga jų atnaujinimo poreikius).</t>
  </si>
  <si>
    <t>Sukurtas Vilniaus miesto metaduomenų katalogas https://datahub.vilnius.lt, kuriame aprašyta &gt;700 Vilniaus meisto duomenų rinkinių (katalogas nuolatos pildomas).</t>
  </si>
  <si>
    <t>10.3.1.4.</t>
  </si>
  <si>
    <t>Užtikrinti Savivaldybei ir Savivaldybės įmonėms reikalingų paslaugų ir įrankių įsigijimą</t>
  </si>
  <si>
    <t>Pagal galimybes buvo vykdomi centralizuoti pirkimai ir pagal kompetenciją buvo aprūpinta įrankiais.</t>
  </si>
  <si>
    <t>10.3.2.</t>
  </si>
  <si>
    <t xml:space="preserve">UŽDAVINYS. Įgalintas Vilniaus miesto ekosistemos duomenų analizės centras, užtikrinantis sklandų duomenų ir informacijos valdymą
</t>
  </si>
  <si>
    <t>10.3.2.1.</t>
  </si>
  <si>
    <t>Užtikrinti Vilniaus miesto pagrindinių siektinų rodiklių (KPI) ir paslaugų susitarimų rodiklių (SLA) stebėjimą ir kontrolę</t>
  </si>
  <si>
    <t>Šiuo uždaviniu bus siekiama, kad užsibrėžti rodikliai būtų nuolat sekami, analizuojami ir maksimaliai išnaudojami sudarant galimybes juos panaudoti kuriant naujas paslaugas ar įgyvendinant inovatyvias idėjas.</t>
  </si>
  <si>
    <t>Nuolatos atnaujinamas ir pildomas metaduomenų katalogas (https://datahub.vilnius.lt), atnaujintas https://opendata.vilnius.lt portalas, nuolatos pildomas naujai atveriamais duomenimis.</t>
  </si>
  <si>
    <t>Nuolatos atnaujinamas ir pildomas metaduomenų katalogas (https://datahub.vilnius.lt), atveriami visuomenei aktualūs duomenys https://opendata.vilnius.lt</t>
  </si>
  <si>
    <t>10.3.2.2.</t>
  </si>
  <si>
    <t>Užtikrinti stebėsenai reikalingų materialinių, žmogiškųjų ir finansinių išteklių skyrimą</t>
  </si>
  <si>
    <t>Užtikrintas žmogiškųjų išteklių skyrimas, finansinių išteklių skyrimas</t>
  </si>
  <si>
    <t>10.3.2.3.</t>
  </si>
  <si>
    <t>Suburti partnerių ekosistemą duomenų mainams</t>
  </si>
  <si>
    <t>10.3.2.4.</t>
  </si>
  <si>
    <t>Atverti VMSA duomenis verslų eksperimentavimui įgyvendinant inovatyvias iniciatyvas</t>
  </si>
  <si>
    <t>Atverta 257 duomenų rinkiniai (https://opendata.vilnius.lt);
Atverti duomenų sluoksniai https://maps.vilnius.lt puslapyje (nuolatos atnaujinama);</t>
  </si>
  <si>
    <t>10.3.3.</t>
  </si>
  <si>
    <t xml:space="preserve">UŽDAVINYS. Sprendimų priėmimas grįstas duomenimis
</t>
  </si>
  <si>
    <t>10.3.3.1.</t>
  </si>
  <si>
    <t>Skaitmenizuoti valdomą turtą, jo būklę, pasirengiant valdyti investicijas ir gyvavimo ciklą remiantis duomenimis</t>
  </si>
  <si>
    <t>Bus siekiama, kad kiekvienas sprendimas būtų grįstas duomenimis, kiekvienos paslaugos kokybė būtų nuolat stebima, o anomalijų priežastys būtų išanalizuotos.</t>
  </si>
  <si>
    <t>SĮ "Vilniaus planas"</t>
  </si>
  <si>
    <t>Nebevykdomas</t>
  </si>
  <si>
    <t>10.3.3.2.</t>
  </si>
  <si>
    <t>Užtikrinti reikiamus duomenis, infrastruktūrą, ryšius, procesus bei įrangą siekiant duomenimis paremto valdymo</t>
  </si>
  <si>
    <t>ITG užtikrina visiems darbuotojams reikiamą įrangą, užtikrina ryšius ir procesus.</t>
  </si>
  <si>
    <t>10.3.4.</t>
  </si>
  <si>
    <t xml:space="preserve">UŽDAVINYS. Užtikrintas maksimalus duomenų saugumas
</t>
  </si>
  <si>
    <t>10.3.4.1.</t>
  </si>
  <si>
    <t>Užtikrinti kibernetinį saugumą, atitikimą BDAR (GDPR)</t>
  </si>
  <si>
    <t>Užtikrinus duomenų kaupimą, sekimą ir analizę, keliamas uždavinys užtikrinti šių duomenų saugumą.</t>
  </si>
  <si>
    <t>Išoriniai registrai integruoti į centralizuotą duomenų centro sprendimą, užtikrinant kiekvienos unikalios paieškos fiksavimą veiksmų žurnale, nurodant konkretų naudojimo tikslą ir teisinį pagrindą.</t>
  </si>
  <si>
    <t>10.3.4.2.</t>
  </si>
  <si>
    <t>Užtikrinti duomenų patikimumą per duomenų valdymo centrus</t>
  </si>
  <si>
    <t>Yra įdiegti stebėsenos įrankiai FortiSIEM, Eset Inspect (EDR/XDR), reguliariai daromos Atsarginės duomenų kopijos (Data Backup), aktyviai skenuojamos sistemos ieškant pažeidžiamumų (Nessus įrankis), atliekamas privilegijuotos prieigos valdymas (Devolutions) prie IT sistemų, aktyvuotos WAF, DDoS apsaugos ant Savivaldybės aukščiausio lygmens domenų.</t>
  </si>
  <si>
    <t>Lapas</t>
  </si>
  <si>
    <t>Įvykdyta per 2025 m.</t>
  </si>
  <si>
    <t>Iš viso:</t>
  </si>
  <si>
    <t>Vykdoma iš viso</t>
  </si>
  <si>
    <t>iš viso</t>
  </si>
  <si>
    <t>Švietimas 1.1.</t>
  </si>
  <si>
    <t>Socialinė apsauga 2.1.</t>
  </si>
  <si>
    <t>Sveikata 3.1.</t>
  </si>
  <si>
    <t>Kultūra 4.1.</t>
  </si>
  <si>
    <t>Judumas 5.1.</t>
  </si>
  <si>
    <t>Ekonominė plėtra 6.1.</t>
  </si>
  <si>
    <t>Aplinka 7.1.</t>
  </si>
  <si>
    <t>Apsauga 8.1.</t>
  </si>
  <si>
    <t>Paslaugos 9.1.</t>
  </si>
  <si>
    <t>Planavimas 10.1.</t>
  </si>
  <si>
    <t>RODIKLIS</t>
  </si>
  <si>
    <t>RODIKLIO REIKŠMĖ</t>
  </si>
  <si>
    <t>2023 m. planas</t>
  </si>
  <si>
    <t>2023 m. įvykdymas</t>
  </si>
  <si>
    <t>2024 m. planas</t>
  </si>
  <si>
    <t>2024 m. įvykdymas</t>
  </si>
  <si>
    <t>Pasiekta/Viršyta</t>
  </si>
  <si>
    <t>Nepasiekta</t>
  </si>
  <si>
    <t>Nepateikta/Neskaičiuota</t>
  </si>
  <si>
    <t>Aukštesnįjį ir ne žemesnį kaip pagrindinį pasiekimų lygį pasiekiančių mokinių dalis</t>
  </si>
  <si>
    <t>Pagrindinio ugdymo pasiekimų patikrinimo PUPP) metu bent pagrindinį lietuvių kalbos mokymosi pasiekimų lygį pasiekusių mokinių dalis, %</t>
  </si>
  <si>
    <t>n.d. (3)</t>
  </si>
  <si>
    <t>60 (4)</t>
  </si>
  <si>
    <t>Pagrindinio ugdymo pasiekimų patikrinimo (PUPP) metu aukštesnįjį lietuvių kalbos mokymosi pasiekimų lygį pasiekusių mokinių dalis, %</t>
  </si>
  <si>
    <t>Pagrindinio ugdymo pasiekimų patikrinimo (PUPP) metu bent pagrindinį matematikos mokymosi pasiekimų lygį pasiekusių mokinių dalis, %</t>
  </si>
  <si>
    <t>50 (4)</t>
  </si>
  <si>
    <t>51,8 (4)</t>
  </si>
  <si>
    <t>Pagrindinio ugdymo pasiekimų patikrinimo (PUPP) metu aukštesnįjį matematikos mokymosi pasiekimų lygį pasiekusių mokinių dalis, %</t>
  </si>
  <si>
    <t>Valstybinius brandos egzaminus išlaikiusių abiturientų dalis, proc.</t>
  </si>
  <si>
    <t>Išlaikė 3 ir daugiau egzaminus</t>
  </si>
  <si>
    <t>Bendrojo ugdymo mokyklų ir gimnazijų 10-12 klasių mokiniai, besimokantys pagal atskirus profesinio mokymo modulius</t>
  </si>
  <si>
    <t>Rodiklio reikšmės bus nustatytos per metus, surinkus duomenis</t>
  </si>
  <si>
    <t xml:space="preserve">n. d. </t>
  </si>
  <si>
    <t>(3) Rodiklio skaičiavimas pasikeitė</t>
  </si>
  <si>
    <t>(4) Dėl pasikeitusios metodikos (įvestas naujas slenkstinis lygis), duomenų palyginamumas yra kvestionuojamas, pagrindinį lygį pasiekti tapo sunkiau</t>
  </si>
  <si>
    <t>Vilniaus mokyklų rekomendacija</t>
  </si>
  <si>
    <t>Mokinių rekomendacija</t>
  </si>
  <si>
    <t>n.d. (5)</t>
  </si>
  <si>
    <t>Personalo rekomendacija</t>
  </si>
  <si>
    <t>Tėvų rekomendacija</t>
  </si>
  <si>
    <t>Švietimo įstaigų rezultatų netolygumas, proc.</t>
  </si>
  <si>
    <t>4 kl. Matematika</t>
  </si>
  <si>
    <t>4 kl. skaitymas</t>
  </si>
  <si>
    <t>8 kl. matematika</t>
  </si>
  <si>
    <t>8 kl. skaitymas</t>
  </si>
  <si>
    <t>≤20</t>
  </si>
  <si>
    <t>12 kl. matematika</t>
  </si>
  <si>
    <t>12 kl. lietuvių kalba</t>
  </si>
  <si>
    <t>12 kl. anglų kalba</t>
  </si>
  <si>
    <t>12 kl. istorija</t>
  </si>
  <si>
    <t>(5) Naujas rodiklis, todėl reikšmės nebuvo numatytos</t>
  </si>
  <si>
    <t xml:space="preserve">Bendra savijauta mokyklose (apibendrintas mokinių vertinimo rodiklis, remiantis stebėsenos sistemos duomenimis) </t>
  </si>
  <si>
    <t>Švietimo pagalbą gaunančių mokinių dalis nuo visų, kuriems nustatytas pagalbos poreikis (NPP 3.2 uždavinio rodiklis)</t>
  </si>
  <si>
    <t>Mokinių fizinio aktyvumo įpročių rodiklis, proc.</t>
  </si>
  <si>
    <t>Pastaba: Tyrimas vykdomas ir duomenys gaunami kas 4 m.</t>
  </si>
  <si>
    <t>34,3</t>
  </si>
  <si>
    <t>„Laimingumo rodiklis“</t>
  </si>
  <si>
    <t>66.4
(2020)</t>
  </si>
  <si>
    <t xml:space="preserve">Subjektyvaus sveikatos vertinimo rodiklis </t>
  </si>
  <si>
    <t>77.4
(2020)</t>
  </si>
  <si>
    <t>Neformalaus švietimo lėšas gaunančių vaikų dalis, proc.</t>
  </si>
  <si>
    <t>Neformaliojo švietimo veikloje dalyvaujančių arba lankančių BUM būrelius mokinių dalis, proc.</t>
  </si>
  <si>
    <t>Vilniaus miesto moksleivių Pilietinės galios indeksas</t>
  </si>
  <si>
    <t>Švietimas</t>
  </si>
  <si>
    <t>SIEKTINA RODIKLIO REIKŠMĖ</t>
  </si>
  <si>
    <t>Savanorių skaičiaus socialinių paslaugų įstaigose pokytis, proc.</t>
  </si>
  <si>
    <t>Viešųjų socialinių paslaugų perdavimo NVO ir privačiam sektoriui dalis nuo visų finansuojamų socialinių paslaugų, proc.</t>
  </si>
  <si>
    <t>Įdiegtas Vaiko gerovės užtikrinimo modelis</t>
  </si>
  <si>
    <t>Modelio pilotinis diegimas</t>
  </si>
  <si>
    <t>Parengtos metodikos</t>
  </si>
  <si>
    <t>Modelio diegimas</t>
  </si>
  <si>
    <t xml:space="preserve"> VšĮ terapinio ugdymo centras „Aplink“ metodika – „Elgesio ir emocijų sutrikimų turintis vaikas mokykloje". </t>
  </si>
  <si>
    <t>Šeimų, kurioms teikiamos atvejo vadybos paslaugos, bus pajėgios savarankiškai užtikrinti vaiko teises ir teisėtus interesus, dalis nuo bendro šeimų, kurioms teikiamos atvejo vadybos paslaugos skaičiaus, proc.</t>
  </si>
  <si>
    <t>Bendruomeniniuose vaikų socialinės globos namuose paslaugas gaunančių vaikų skaičiaus dalis, nuo visų socialinę globą gaunančių vaikų skaičiaus, proc.</t>
  </si>
  <si>
    <t>Atviro darbo su jaunimu paslaugų apimčių pokytis, proc.</t>
  </si>
  <si>
    <t>Suteiktų būsto nuomos mokesčio dalies kompensacijų, proc.</t>
  </si>
  <si>
    <t>22,32**</t>
  </si>
  <si>
    <t>Bendruomeninių socialinių paslaugų neįgaliesiems (vaikams ir suaugusiems) asmenims poreikio patenkinimo lygis nuo identifikuoto socialinių paslaugų poreikio, proc.</t>
  </si>
  <si>
    <t>Asmenų, kuriems sudarytos galimybės kuo ilgiau gyventi savo namuose, išlikti savarankiškiems, dalis, nuo identifikuoto socialinių paslaugų poreikio, proc.</t>
  </si>
  <si>
    <t>Socialinių paslaugų gavėjų pasitenkinimo paslaugomis pokytis, proc.</t>
  </si>
  <si>
    <t>6,5*</t>
  </si>
  <si>
    <t>Pasitenkinimo gauta socialinių išmokų paslauga lygis, balais</t>
  </si>
  <si>
    <t>*Vadovaujamasi Visuomenės pasitenkinimo Vilniaus miesto savivaldybės teikiamomis paslaugomis tyrimo ataskaita, kuri atliekama kas antrus metus ( 2023 m. faktiniai duomenys palyginti su 2020 m.). Vilniaus gyventojai įvertino savivaldybės administracijos teikiamų paslaugų kokybę: Socialinės paslaugos (socialinių paslaugų skyrimas,  specialiųjų poreikių nustatymas, gyventojų priėmimo/aptarnavimo  organizavimas ir pan.). 2023 m. faktinis rodiklis - 6,5, 2020 m. - 7,0. 2021 m. atitinkami duomenys nebuvo rinkti. Kita Vilniaus gyventojų apklausa bus vykdoma 2024 m</t>
  </si>
  <si>
    <t>Socialinė apsauga</t>
  </si>
  <si>
    <t>** Nuo 2024-01-02 pasikeitė ir įsigaliojo LR paramos būstui įsigyti ar išsinuomoti įstatymo pakeitimai dėl Kompensacijos (naujos skyrimo sąlygos, nustatyti papildomi reikalaujami dokumentai, nauja Kompensacijos dydžio apskaičiavimo tvarka, sumažėjęs Kompensacijos dydis), kurie apsunkino paramos gavimą. Didžioji dalis besikreipiančių klientų neatitiko Įstatymo keliamų reikalavimų, dėl ko buvo priimti neigiami sprendimai ir Kompensacijos neskirtos.</t>
  </si>
  <si>
    <t>ŽIV ir lytiškai plintančių infekcijų skaičiaus mažėjimas, atvejų sk. / 10 tūkst. gyv.</t>
  </si>
  <si>
    <t>Traumatizmo atvejų sk. mažėjimas, atvejų sk. / 100 tūkst. gyv.</t>
  </si>
  <si>
    <t>Suaugusių Vilniaus miesto gyventojų, kurie užsiima aktyvia fizine veikla bent po 30 min. 5 dienas per savaitę ar dažniau, dalies didėjimas, proc. nuo visų gyv.</t>
  </si>
  <si>
    <t>Pastaba: Tyrimas vykdomas ir duomenys gaunami kas 4 m. Dabar tyrimas bus vykdomas 2026 m.</t>
  </si>
  <si>
    <t>Gyventojų, kurie jaučiasi laimingi ir labai laimingi, skaičiaus didėjimas, proc.</t>
  </si>
  <si>
    <t>Savižudybių skaičiaus mažėjimas, atvejų sk. / 100 tūkst. gyv.</t>
  </si>
  <si>
    <t>Psichoaktyviųjų medžiagų vartojimo paplitimo mažėjimas nepilnamečių tarpe, proc.</t>
  </si>
  <si>
    <t>Pastaba: Tyrimas vykdomas ir duomenys gaunami  kas 2 m.</t>
  </si>
  <si>
    <t>Unikalių dalyvių, dalyvaujančių fizinėse veiklose, skaičiaus didėjimas, proc.</t>
  </si>
  <si>
    <t>Vilniaus miesto savivaldybei pavaldžių asmens sveikatos priežiūros įstaigų ir jų teritorijų, sveikatos priežiūros paslaugų teikimo pritaikymo neįgaliųjų poreikiams (atsižvelgiant į asmens negalią) programos įgyvendinimas, proc.*</t>
  </si>
  <si>
    <t>neapskaičiuota (programa nepatvirtinta)</t>
  </si>
  <si>
    <t>Asmens sveikatos paslaugų tolygumo ir kokybės didinimo priemonių, parengtų atsižvelgiant į pacientų grįžtamojo ryšio rezultatus, skaičius Vilniaus miesto savivaldybei pavaldžiose asmens sveikatos priežiūros įstaigose, vnt.</t>
  </si>
  <si>
    <t>Sukurtų, įdiegtų elektroninių paslaugų, inovacijų ir technologijų skaičius Vilniaus miesto savivaldybei pavaldžiose asmens sveikatos priežiūros įstaigose, vnt.</t>
  </si>
  <si>
    <t>Sveikata</t>
  </si>
  <si>
    <t>Gyventojų (15 metų ir vyresnių), per pastaruosius 12 mėnesių vartojusių kultūros produktus / paslaugas, proc.</t>
  </si>
  <si>
    <t>Scenos menai</t>
  </si>
  <si>
    <t>Nėra duomenų. Tyrimas 2022-2023 m. nenumatytas.</t>
  </si>
  <si>
    <t>Nėra duomenų. Tyrimas 2023-2024 m. nenumatytas.</t>
  </si>
  <si>
    <t>Architektūra, vizualieji menai ir amatai</t>
  </si>
  <si>
    <t>Kultūros paveldas</t>
  </si>
  <si>
    <t>Knygos ir spauda</t>
  </si>
  <si>
    <t>Bibliotekos</t>
  </si>
  <si>
    <t>Filmai ir video-menai</t>
  </si>
  <si>
    <t>Gyventojų (15 metų ir vyresnių), per pastaruosius 12 mėnesių dalyvavusių kultūros veiklose, proc.</t>
  </si>
  <si>
    <t>Visos kultūrinės veiklos</t>
  </si>
  <si>
    <t>Gyventojų (15 metų ir vyresnių), palankiai vertinančių kultūros produktų / paslaugų kokybę, proc.</t>
  </si>
  <si>
    <t>Gyventojų (15 metų ir vyresnių), palankiai vertinančių kultūros produktų / paslaugų prieinamumą, proc.</t>
  </si>
  <si>
    <t>Suorganizuotų renginių su Europos kultūros sostinėmis skaičius / Bendrų projektų su Europos kultūros sostinėmis skaičiaus</t>
  </si>
  <si>
    <t>Regioninio lygmens kultūros renginių skaičius</t>
  </si>
  <si>
    <t>3-4</t>
  </si>
  <si>
    <t>Biudžeto struktūra, proc.</t>
  </si>
  <si>
    <t>Dalis konkursiniam finansavimui</t>
  </si>
  <si>
    <t>15,9</t>
  </si>
  <si>
    <t>Dalis projektiniam finansavimui</t>
  </si>
  <si>
    <t>14,5</t>
  </si>
  <si>
    <t>Įstaigų išlaikymas</t>
  </si>
  <si>
    <t>69,6</t>
  </si>
  <si>
    <t>Investicijos į miesto kultūrą, kultūros biudžeto dalis nuo miesto biudžeto, proc.</t>
  </si>
  <si>
    <t>2,3</t>
  </si>
  <si>
    <t>Kultūros biudžeto dalis (be investicijų programos) vienam sostinės gyventojui, Eur.</t>
  </si>
  <si>
    <t>25,8</t>
  </si>
  <si>
    <t>Kultūra</t>
  </si>
  <si>
    <t>Modalinė kelionių struktūra, proc.</t>
  </si>
  <si>
    <t>Nuosavas automobilis</t>
  </si>
  <si>
    <t>Viešasis transportas</t>
  </si>
  <si>
    <t>Dviratis</t>
  </si>
  <si>
    <t>Pėsčiomis</t>
  </si>
  <si>
    <t>Kitos transporto priemonės</t>
  </si>
  <si>
    <t>Viešojo transporto ir automobilio vidutinės kelionės įveikimo laiko santykinis rodiklis</t>
  </si>
  <si>
    <t>Metodika neparengta, sprendžiama dėl rodiklio pakeitimo</t>
  </si>
  <si>
    <t>Vidutinis vieno gyventojo įveikiamas atstumas pėsčiomis ir dviračiu, km*</t>
  </si>
  <si>
    <t>Rodiklio metodika ir stebėjimas bus parengti iki 2025 m.</t>
  </si>
  <si>
    <t>Dviračiu</t>
  </si>
  <si>
    <t>*Šis rodiklis 2023 m. nebuvo skaičiuotas, tačiau apskaičiuota vidutinė vieno gyventojo kelionės trukmė:</t>
  </si>
  <si>
    <t>Gyventojų pasitenkinimo visa susisiekimo infrastruktūra rodiklis</t>
  </si>
  <si>
    <t>Pasitenkinimo rodiklis balais: Pėsčiųjų +12 (NPS rodiklis); Dviratininkų +9 (NPS rodiklis); Viešojo transporto keleivių – 8,65.</t>
  </si>
  <si>
    <t>Pasitenkinimo rodiklis balais: Pėsčiųjų +19 (NPS rodiklis); Dviratininkų +12 (NPS rodiklis); Viešojo transporto keleivių – 8,29.</t>
  </si>
  <si>
    <t>Susisiekimo infrastruktūros kokybės lygis</t>
  </si>
  <si>
    <t>n. d.</t>
  </si>
  <si>
    <t>Triukšmo lygio rodiklis, vnt.</t>
  </si>
  <si>
    <t>Taršos rodiklis</t>
  </si>
  <si>
    <t>Senamiestis NO2</t>
  </si>
  <si>
    <t>Lazdynai NO2</t>
  </si>
  <si>
    <t>Žirmūnai NO2</t>
  </si>
  <si>
    <t>Savanorių pr. NO2</t>
  </si>
  <si>
    <t>Senamiestis KD10</t>
  </si>
  <si>
    <t>Lazdynai KD10</t>
  </si>
  <si>
    <t>Žirmūnai KD10</t>
  </si>
  <si>
    <t>Savanorių pr. KD10</t>
  </si>
  <si>
    <t>Žirmūnai KD2,5</t>
  </si>
  <si>
    <t>Avaringumo rodiklis, vnt.</t>
  </si>
  <si>
    <t>Eismo įvykiai</t>
  </si>
  <si>
    <t>Sužeistieji</t>
  </si>
  <si>
    <t>Žuvusieji</t>
  </si>
  <si>
    <t>2021 m. įvykdymas</t>
  </si>
  <si>
    <t>Aplenkiančių Vilniaus miestą automobilių dalis</t>
  </si>
  <si>
    <t>82669 vnt./parą
(vidutiniškai transporto priemonės per dieną*)</t>
  </si>
  <si>
    <t>Į Vilnių atvykstančių skirtingomis transporto priemonėmis žmonių pasiskirstymas</t>
  </si>
  <si>
    <t>Automobiliu - 69,75 proc.
Viešuoju transportu - 15,69 proc.
Pėsčiomis - 11,14 proc.
Dviračiu - 2,66 proc.
Kita - 0,76 proc</t>
  </si>
  <si>
    <t>*Via Lietuva daviklių duomenys keliuose</t>
  </si>
  <si>
    <t>Judumas</t>
  </si>
  <si>
    <t>Vidutinis neto darbo užmokestis, Eur</t>
  </si>
  <si>
    <t>1432,2 (3)</t>
  </si>
  <si>
    <t>Atlyginimų skirtumas tarp vyrų ir moterų, proc.</t>
  </si>
  <si>
    <t>12,9 (2)</t>
  </si>
  <si>
    <t>BVP vienam gyventojui, tūkst. Eur</t>
  </si>
  <si>
    <t>duomenų dar nėra.</t>
  </si>
  <si>
    <t>87% Europos Sąjungos vidurkio (1)</t>
  </si>
  <si>
    <t>Verslo atstovų pasitenkinimo vertinimas</t>
  </si>
  <si>
    <t>Vieta FDI reitinge 'European Cities and Regions of the Future'</t>
  </si>
  <si>
    <t>(1) https://www.vz.lt/no-profile-selected/2025/03/27/lietuvos-bvp-vienam-gyventojui-2024-aisiais-sieke-87-es-vidurkio-565636</t>
  </si>
  <si>
    <t>(2) https://www.sodra.lt/lt/naujienos/atotrukis-tarp-moteru-ir-vyru-darbo-pajamuar-situacija-keiciasi?lang=lt</t>
  </si>
  <si>
    <t>(3) https://www.tagidas.lt/savadai/9006/</t>
  </si>
  <si>
    <t>Verslumo lygis, indeksas</t>
  </si>
  <si>
    <t>1,5995*</t>
  </si>
  <si>
    <t>Startuolių skaičius Vilniaus mieste, vnt.</t>
  </si>
  <si>
    <t>890**</t>
  </si>
  <si>
    <t>Verslo pasitenkinimas miesto verslo aplinka</t>
  </si>
  <si>
    <t>Rodiklio metodika ir stebėjimas bus parengti iki 2023 m.</t>
  </si>
  <si>
    <t>*https://lietuvosfinansai.lt/gki/gki-savivaldybese/</t>
  </si>
  <si>
    <t>**Vilnius yra Lietuvos startuolių ekosistemos epicentras, turintis 890 startuolių, iš kurių – žymūs Lietuvos finansinių (Fintech), informacinių ir ryšių technologijų (IRT) ir žaidimų (GameDev) kūrėjai. Sostinė pernai pritraukė 281 mln. eurų investicijų ir yra visų trijų Lietuvos vienaragių namai. Vien 2024 m. sostinės ekosistemos vertė išaugo nuo 2019 m. turėtų 2,5 mlrd. iki 12,4 mlrd. eurų. https://www.delfi.lt/login/verslas/startuoliai/lietuvos-startuoliu-ekosistema-islieka-viena-sparciausiai-auganciu-ir-yra-antra-vidurio-ir-rytu-europoje-95873901</t>
  </si>
  <si>
    <t>Turistų skaičius, vnt.</t>
  </si>
  <si>
    <t>1 364 168</t>
  </si>
  <si>
    <t>1 238 200</t>
  </si>
  <si>
    <t>Turistų nakvynių skaičius, vnt.</t>
  </si>
  <si>
    <t>2 455 503</t>
  </si>
  <si>
    <t>2 278 966</t>
  </si>
  <si>
    <t>Turistų pasitenkinimo lygis, proc.</t>
  </si>
  <si>
    <t>Turizmas</t>
  </si>
  <si>
    <t>Gyventojų pasitenkinimo gyvenamąja aplinka lygis, proc.</t>
  </si>
  <si>
    <t>vyksta informacijos monitoringas</t>
  </si>
  <si>
    <t>Parengta Kokybės standarto stebėsenos sistema</t>
  </si>
  <si>
    <t>vykdoma analizė</t>
  </si>
  <si>
    <t>Kultūrinėmis ir meninėmis paslaugomis subcentruose besinaudojančių gyventojų dalis</t>
  </si>
  <si>
    <t>Socialinių paslaugų skaičiaus pokytis subcentruose</t>
  </si>
  <si>
    <t>Suformuluotos potencialą turinčių teritorijų vystymosi gairės</t>
  </si>
  <si>
    <t>Gairės bus parengtos iki 2023 m.</t>
  </si>
  <si>
    <t>Vizijų, kurias rengiant įtraukta visuomenė, skaičius</t>
  </si>
  <si>
    <t>Projektų skaičius, kuriuose laidžios dangos rodiklis nepakito</t>
  </si>
  <si>
    <t xml:space="preserve">Rodiklio metodika ir stebėjimas parengti </t>
  </si>
  <si>
    <t>Kompleksiškai renovuotų būstų daugiabučiuose skaičius</t>
  </si>
  <si>
    <t>Pateiktos 47 paraiškos atnaujinti daugiabučius namus, užbaigti 28 projektai.</t>
  </si>
  <si>
    <t>Miesto driekos indeksas</t>
  </si>
  <si>
    <t>Pagal VRM patvirtintą miesto driekos indekso skaičiavimo metodiką. Rodiklis skaičiuojamas apskričių lygmeniu.</t>
  </si>
  <si>
    <t>Oro užterštumo rodiklis (KD10)</t>
  </si>
  <si>
    <t>21,65</t>
  </si>
  <si>
    <t>17,75</t>
  </si>
  <si>
    <t>Oro užterštumo rodiklis (KD2,5)</t>
  </si>
  <si>
    <t>12,16</t>
  </si>
  <si>
    <t>8,45</t>
  </si>
  <si>
    <t>Vidutinės metinės NO2 koncentracijos rodiklis</t>
  </si>
  <si>
    <t>≤40</t>
  </si>
  <si>
    <t>20,25</t>
  </si>
  <si>
    <t>Perdirbtų / panaudotų pakartotinai komunalinių atliekų, proc.</t>
  </si>
  <si>
    <t>70,19</t>
  </si>
  <si>
    <t>Vilniaus miesto gyventojams tenkantis DGASA aikštelių kiekis, vnt. tenkantys 45 tūkst. gyv.</t>
  </si>
  <si>
    <t>0,64</t>
  </si>
  <si>
    <t>Antrinių žaliavų dalis mišrių komunalinių atliekų sudėtyje, proc.</t>
  </si>
  <si>
    <t>35</t>
  </si>
  <si>
    <t>Biologiškai skaidžių atliekų dalis mišrių komunalinių atliekų sudėtyje, proc.</t>
  </si>
  <si>
    <t>15,4</t>
  </si>
  <si>
    <t>Užimamų žaliųjų zonų rodiklis</t>
  </si>
  <si>
    <t>Aplinka</t>
  </si>
  <si>
    <t>Nusikalstamumo lygis</t>
  </si>
  <si>
    <t>2050±5 proc.</t>
  </si>
  <si>
    <t>1604 (1)</t>
  </si>
  <si>
    <t>Užregistruotų lengvesnio pobūdžio(68) nusikaltimų ir baudžiamųjų nusižengimų skaičius, tenkantis 100 tūkst. gyventojų</t>
  </si>
  <si>
    <t>820±5 proc.</t>
  </si>
  <si>
    <t>Nėra galimybės paskaičiuoti. Rodiklis iš esmės suformuotas netinkamai. Praktikoje nėra naudojama klasifikacija, kurioje būtų išskiriami lengvesnio pobūdžio nusižengimai.</t>
  </si>
  <si>
    <t>n. d. (Praktikoje nėra naudojama klasifikacija, kurioje būtų išskiriami lengvesnio pobūdžio nusižengimai.)</t>
  </si>
  <si>
    <t>Viešųjų erdvių atsparumas</t>
  </si>
  <si>
    <t>Žūčių skaičius</t>
  </si>
  <si>
    <t>Kompleksinių pratybų skaičius</t>
  </si>
  <si>
    <t>Perduodamų incidentų tęstinumo indeksas</t>
  </si>
  <si>
    <t xml:space="preserve">Su oro erdvės įveiklinimu susijęs rodiklis: 0 incidentų ore, dėl kurių padaryta žala, patirti nuostoliai; </t>
  </si>
  <si>
    <t>Įvykdyta 100%.  2024 metais užfiksuota 0 incidentų.</t>
  </si>
  <si>
    <t>Su oro erdvės įveiklinimu susijęs rodiklis: ne &lt; 95% sėkmingai įvykdytų suplanuotų misijų.</t>
  </si>
  <si>
    <t>ne &lt; 95%</t>
  </si>
  <si>
    <t>Įvykdyta &gt;95% suplanuotų misijų.</t>
  </si>
  <si>
    <t>(1) https://vilnius.policija.lrv.lt/public/canonical/1740986180/7019/Vilniaus%20AVPK%202024%20m.%20rezultat%C5%B3%20%C4%AFgyvendinimo%20ataskaita.pdf</t>
  </si>
  <si>
    <t>Kibernetinių grėsmių skaičius, nustatytas „Vilnius Cyber Grid“ priemonės apimtyje</t>
  </si>
  <si>
    <t>Iniciatyvai prieinamų informacinių sistemų dalis</t>
  </si>
  <si>
    <t>Atskleistų unikalių pažeidžiamumų skaičius</t>
  </si>
  <si>
    <t>Laimės indeksas</t>
  </si>
  <si>
    <t>16*</t>
  </si>
  <si>
    <t>Saugumo suvokimo indeksas</t>
  </si>
  <si>
    <t>90±5</t>
  </si>
  <si>
    <t>n.d.**</t>
  </si>
  <si>
    <t>Įvykdyta 100%</t>
  </si>
  <si>
    <t>Bendruomeniškumo indeksas</t>
  </si>
  <si>
    <t>*https://happiness-report.s3.us-east-1.amazonaws.com/2025/WHR+25.pdf</t>
  </si>
  <si>
    <t xml:space="preserve">**https://vrm.lrv.lt/lt/teisine-informacija/tyrimai-ir-analizes-4/sociologiniai-tyrimai-2/lietuvos-gyventoju-poziuris-i-teisesaugos-institucijas-ir-viesojo-saugumo-bukles-vertinimas/-2023m.VRMnepateikiasaugumoįvertinimoataskaitos.
</t>
  </si>
  <si>
    <t>Ekologinę grėsmę keliančių objektu sukelta žala</t>
  </si>
  <si>
    <t>Reagavimo greitis</t>
  </si>
  <si>
    <t>Priimti teisinio reglamentavimo pakeitimai, sk.</t>
  </si>
  <si>
    <t>Statybviečių aplinkos taršos apimtys</t>
  </si>
  <si>
    <t>Apsauga</t>
  </si>
  <si>
    <t>Lietuvos savivaldybių indeksas, valdymo sritis, balai</t>
  </si>
  <si>
    <t>Teikiamų paslaugų kokybės lygis</t>
  </si>
  <si>
    <t>Atvertų duomenų rinkinių kiekis, vnt.</t>
  </si>
  <si>
    <t>Planavimas</t>
  </si>
  <si>
    <t>2020 m.</t>
  </si>
  <si>
    <t>2021 m. planas</t>
  </si>
  <si>
    <t>2022 m. planas</t>
  </si>
  <si>
    <t>2022 m. įvykdymas</t>
  </si>
  <si>
    <t>Vilniaus mokinių individualios pažangos rodiklis, proc.</t>
  </si>
  <si>
    <t>4 klasė</t>
  </si>
  <si>
    <t>53,5(2)</t>
  </si>
  <si>
    <t>≥55</t>
  </si>
  <si>
    <t>n.d. (4)</t>
  </si>
  <si>
    <t>8 klasė</t>
  </si>
  <si>
    <t>55,0(2)</t>
  </si>
  <si>
    <t>≥57_x000D_</t>
  </si>
  <si>
    <t>10 klasė</t>
  </si>
  <si>
    <t>n/d</t>
  </si>
  <si>
    <t>Aukštesnįjį pasiekimų lygį pasiekiančių mokinių dalis, standartizuotas rodiklis</t>
  </si>
  <si>
    <t>Bent pagrindinis lygis 4 kl. matematika</t>
  </si>
  <si>
    <t>0,6(3)</t>
  </si>
  <si>
    <t>0,75</t>
  </si>
  <si>
    <t>Bent pagrindinis lygis 4 kl. skaitymas</t>
  </si>
  <si>
    <t>0,81(3)</t>
  </si>
  <si>
    <t>Aukštesnysis lygis 4 kl. matematika</t>
  </si>
  <si>
    <t>1,49(3)</t>
  </si>
  <si>
    <t>1,75</t>
  </si>
  <si>
    <t>Aukštesnysis lygis 4 kl. skaitymas</t>
  </si>
  <si>
    <t>1,76(3)</t>
  </si>
  <si>
    <t>Bent pagrindinis lygis 8 kl. matematika</t>
  </si>
  <si>
    <t>1,0(3)</t>
  </si>
  <si>
    <t>1,25</t>
  </si>
  <si>
    <t>Bent pagrindinis lygis 8 kl. skaitymas</t>
  </si>
  <si>
    <t>0,35(3)</t>
  </si>
  <si>
    <t>0,7</t>
  </si>
  <si>
    <t>Aukštesnysis lygis 8 kl. matematika</t>
  </si>
  <si>
    <t>2,82(3)</t>
  </si>
  <si>
    <t>2,8</t>
  </si>
  <si>
    <t>Aukštesnysis lygis 8 kl. lietuvių kalba</t>
  </si>
  <si>
    <t>1,43(3)</t>
  </si>
  <si>
    <t>1,7</t>
  </si>
  <si>
    <t>Bent pagrindinis lygis 10 kl. Matematika</t>
  </si>
  <si>
    <t>2,06(3)</t>
  </si>
  <si>
    <t>2,2</t>
  </si>
  <si>
    <t>13,4 (7)</t>
  </si>
  <si>
    <t>14,5 (7)</t>
  </si>
  <si>
    <t>Bent pagrindinis lygis 10 kl. lietuvių kalba</t>
  </si>
  <si>
    <t>-0,05(3)</t>
  </si>
  <si>
    <t>0,25</t>
  </si>
  <si>
    <t>5,3 (7)</t>
  </si>
  <si>
    <t>2,5 (7)</t>
  </si>
  <si>
    <t>Aukštesnysis lygis 10 kl. matematika</t>
  </si>
  <si>
    <t>2,88(3)</t>
  </si>
  <si>
    <t>11,7 (7)</t>
  </si>
  <si>
    <t>5,5 (7)</t>
  </si>
  <si>
    <t>Aukštesnysis lygis 10 kl. lietuvių kalba</t>
  </si>
  <si>
    <t>0,22(3)</t>
  </si>
  <si>
    <t>0,6</t>
  </si>
  <si>
    <t>4,5 (7)</t>
  </si>
  <si>
    <t>2 (7)</t>
  </si>
  <si>
    <t>Mokinių mąstymo gebėjimų rezultatai, standartizuotas rodiklis</t>
  </si>
  <si>
    <t>4 kl. matematika</t>
  </si>
  <si>
    <t>2,33(2)</t>
  </si>
  <si>
    <t>n.d. (6)</t>
  </si>
  <si>
    <t>1,0(2)</t>
  </si>
  <si>
    <t>1,5</t>
  </si>
  <si>
    <t>2,86(2)</t>
  </si>
  <si>
    <t>Išlaikė bent 1 egzaminą</t>
  </si>
  <si>
    <t>98,2</t>
  </si>
  <si>
    <t>99,0</t>
  </si>
  <si>
    <t>77,7</t>
  </si>
  <si>
    <t>82,0</t>
  </si>
  <si>
    <t>Baigusių bendrojo švietimo mokyklą ir tais pačiais metais tęsiančių mokymąsi kitame švietimo lygmenyje arba įsidarbinusių mokinių dalis, proc.</t>
  </si>
  <si>
    <t>Rodiklis bus suformuotas gavus prieigą prie duomenų ŠVIS sistemoje</t>
  </si>
  <si>
    <t>(2) 2019 metų duomenys</t>
  </si>
  <si>
    <t>(3) 2018 metų duomenys</t>
  </si>
  <si>
    <t>(4) Dėl pandemijos (skirtingos testų laikymo sąlygos), ir dėl pasikeitusių duomenų apsaugos reikalavimų šiemet VŠPC neturi duomenų, o jų lyginimas būtų kvestionuojamas. Ateityje šį rodiklį turėtų būti įmanoma pamatuoti.</t>
  </si>
  <si>
    <t>(5) Pasikeitė NMPP testų pateikimas, nebėra pasiekimų lygio. PUPP atveju skaičiuoti galima, tačiau VŠPC siūlo keisti rodiklį atsisakant standartizavimo, o lyginant tik skirtumą Vilniaus miesto nuo šalies procentiniais punktais (tai būtų aiškesnis rodiklis skaitytojui), nes standartizuoto rodiklio niekas nenaudoja.</t>
  </si>
  <si>
    <t>(6) Šių metų duomenyse mąstymo gebėjimai nėra išskirti.</t>
  </si>
  <si>
    <t xml:space="preserve">(7) Atsižvelgiant į NŠA duomenis, pateikiamas ne standartizuotas rodiklis, o procentinių punktų skirtumas tarp Vilniaus m. ir šalies rodiklio
</t>
  </si>
  <si>
    <t>Vilniečių pasitenkinimo švietimu Vilniaus mieste rodiklis</t>
  </si>
  <si>
    <t>Metodika rengiama</t>
  </si>
  <si>
    <t>15,6(3)</t>
  </si>
  <si>
    <t>14,8(3)</t>
  </si>
  <si>
    <t>13,3(3)</t>
  </si>
  <si>
    <t>29,2(3)</t>
  </si>
  <si>
    <t>29,6</t>
  </si>
  <si>
    <t>30,1</t>
  </si>
  <si>
    <t>26,1</t>
  </si>
  <si>
    <t>39,6</t>
  </si>
  <si>
    <t>Vidutinis šveitimo įstaigų klimato rodiklis, standartizuotas rodiklis</t>
  </si>
  <si>
    <t>4 kl.</t>
  </si>
  <si>
    <t>-0,83(2)</t>
  </si>
  <si>
    <t>-0,5</t>
  </si>
  <si>
    <t>Pasikeitus nacionaliniams testams, šio rodiklio apskaičiuoti negalima. Šiuo metu yra pilotuojama Vilniaus miesto duomenų rinkimo platforma, kurios dėka 2024 metais (pilotui pasiteisinus) galėtume turėti savo duomenis.</t>
  </si>
  <si>
    <t>8 kl.</t>
  </si>
  <si>
    <t>-0,64(2)</t>
  </si>
  <si>
    <t>-0,3</t>
  </si>
  <si>
    <t>Mokinių sveikatos būklės matavimo rodiklis</t>
  </si>
  <si>
    <t>Rodiklio matavimo metodika rengiama Vilniaus visuomenės sveikatos biuro ir rodiklio matavimas bus pradedamas iki 2022 m.</t>
  </si>
  <si>
    <t>Pastaba: rodiklio reikšmė lieka ta pati, nes rodiklis yra iš tyrimo, atliekamo kas 4 m.</t>
  </si>
  <si>
    <t>49,6(1)</t>
  </si>
  <si>
    <t>n.d.(2)</t>
  </si>
  <si>
    <t>(1) 2014 metų duomenys</t>
  </si>
  <si>
    <t>(2) Pilietinės galios indeksas Vilniaus miesto atskirai neišskiria, nes trūksta imties. Pilietiškumo rodiklis numatomas skaičiuoti "Vilnius - atvira mokykla" kontekste (Bloomberg) projektas.</t>
  </si>
  <si>
    <t>Modelio kūrimas</t>
  </si>
  <si>
    <t>Modelis kuriamas, pilotuojamas vienoje seniūnijoje</t>
  </si>
  <si>
    <t>Modelis išbandytas vienoje seniūnijoje</t>
  </si>
  <si>
    <t>nebuvo skaičiuotas</t>
  </si>
  <si>
    <t>*Vadovaujamasi Visuomenės pasitenkinimo Vilniaus miesto savivaldybės teikiamomis paslaugomis tyrimo ataskaita, kuri atliekama kas antrus metus ( 2022 m. faktiniai duomenys palyginti su 2020 m.). Vilniaus gyventojai įvertino savivaldybės administracijos teikiamų paslaugų kokybę: Socialinės paslaugos (socialinių paslaugų skyrimas,  specialiųjų poreikių nustatymas, gyventojų priėmimo/aptarnavimo  organizavimas ir pan.). 2022 m. faktinis rodiklis - 6,5, 2020 m. - 7,0. 2021 m. atitinkami duomenys nebuvo rinkti.</t>
  </si>
  <si>
    <t>4,5</t>
  </si>
  <si>
    <t>3,4 atvejo/10 000 gyventojų (pastaba: paskutiniai prieinami duomenys yra už 2020 m.)</t>
  </si>
  <si>
    <t>Pastaba: Rodiklio duomenys už 2022 m. Higienos instituto bus apskaičiuoti ir pateikti 2023 m. rudenį.</t>
  </si>
  <si>
    <t>68,9 atvejai/100 000 gyventojų (pastaba: paskutiniai prieinami duomenys yra už 2020 m.)</t>
  </si>
  <si>
    <t>12,7 atvejai/100 000 gyventojų (pastaba: paskutiniai prieinami duomenys yra už 2020 m.)</t>
  </si>
  <si>
    <t>79224 (reikšmė teikta KPI, skaičiuojama pagal gautus duomenis apklausiant Savivaldybės lėšomis finansuojamų sporto projektų vykdytojus, kadangi sistema dar nesukurta)</t>
  </si>
  <si>
    <t>Vilniaus miesto savivaldybei pavaldžių asmens sveikatos priežiūros įstaigų ir jų teritorijų, sveikatos priežiūros paslaugų teikimo pritaikymo neįgaliųjų poreikiams (atsižvelgiant į asmens negalią) programos įgyvendinimas, proc.</t>
  </si>
  <si>
    <t>nėra duomenų</t>
  </si>
  <si>
    <t xml:space="preserve">Nėra duomenų. Tyrimas 2022-2023 m. nenumatytas. Pagal galimybes ir finansavimą bus planuojamas 2024 m. </t>
  </si>
  <si>
    <t>Nėra duomenų. Tyrimas 2022-2023 m. nenumatytas. Pagal galimybes ir finansavimą bus planuojamas 2024 m.</t>
  </si>
  <si>
    <t>Rodikliai numatomi nuo 2023 m.</t>
  </si>
  <si>
    <t>RODIKLIO APRAŠYMAS</t>
  </si>
  <si>
    <t>ATSAKINGAS STRUKTŪRINIS PADALINYS</t>
  </si>
  <si>
    <t>Rekomenduojama 2021 m. įgyvendinant Vilniaus miesto savivaldybės „Gyventojų dalyvavimo kultūroje ir pasitenkinimas kultūros paslaugomis“ tyrimą parengti rodiklio, kuriuo galima būtų vertinti daugiakultūrinį Vilniaus miesto tapatumą, kultūros paveldo aktualizavimą, įveiklinimą ir pritaikymą miestiečių reikmėms, skaičiavimo metodiką ir 2021 m. aptarti bei nustatyti siektinas rodiklio/ų reikšmes iki 2030 m.</t>
  </si>
  <si>
    <t>9,4</t>
  </si>
  <si>
    <t>10-12</t>
  </si>
  <si>
    <t>18,7</t>
  </si>
  <si>
    <t>19-20</t>
  </si>
  <si>
    <t>71,8</t>
  </si>
  <si>
    <t>70</t>
  </si>
  <si>
    <t>2,4+</t>
  </si>
  <si>
    <t>16,64</t>
  </si>
  <si>
    <t>20</t>
  </si>
  <si>
    <t>49,0(1)</t>
  </si>
  <si>
    <t>47,0</t>
  </si>
  <si>
    <t>SĮSP nepateikė apibendrintų duomenų</t>
  </si>
  <si>
    <t>24,1(1)</t>
  </si>
  <si>
    <t>24,7</t>
  </si>
  <si>
    <t>1,5(1)</t>
  </si>
  <si>
    <t>2,1</t>
  </si>
  <si>
    <t>24,5(1)</t>
  </si>
  <si>
    <t>25,0</t>
  </si>
  <si>
    <t>0,9(1)</t>
  </si>
  <si>
    <t>1,2</t>
  </si>
  <si>
    <t>Rodiklio metodika ir stebėjimas bus parengti iki 2023 m. JUDU siūloma metodika:
vid. kelionės trukmė viešuoju transportu dalijama iš vid. kelionės trukmės automobiliu, t. y. imami 2022 metų duomenys iš kelionių pasiskirstymo apklausos 37:38 / 29:47 = 5:4</t>
  </si>
  <si>
    <t>1,34</t>
  </si>
  <si>
    <t>1,36</t>
  </si>
  <si>
    <t>5,18</t>
  </si>
  <si>
    <t>5,20</t>
  </si>
  <si>
    <t>*Šis rodiklis 2022 m. nebuvo skaičiuotas, tačiau apskaičiuota vidutinė vieno gyventojo kelionės trukmė:</t>
  </si>
  <si>
    <t>Pasitenkinimo rodiklis balais:
Pėsčiųjų – 7,02;
Dviratininkų – 6,98;
Viešojo transporto keleivių – 8,32.</t>
  </si>
  <si>
    <t>101 200(1)</t>
  </si>
  <si>
    <t>101 200</t>
  </si>
  <si>
    <t>1) 2016 metų duomenys</t>
  </si>
  <si>
    <t>940(1)</t>
  </si>
  <si>
    <t>1084 (išankstiniai duomenys)</t>
  </si>
  <si>
    <t>17(2)</t>
  </si>
  <si>
    <t>12,1 (pagal atnaujintus 2020 m. duomenis)</t>
  </si>
  <si>
    <t>25,4(1)</t>
  </si>
  <si>
    <t>25,5</t>
  </si>
  <si>
    <t xml:space="preserve">25,6 (2020 m. duomenys) </t>
  </si>
  <si>
    <t>6,71 (62)</t>
  </si>
  <si>
    <t>4(2)</t>
  </si>
  <si>
    <t>(1) 2019 metų duomenys</t>
  </si>
  <si>
    <t>(2) 2018 metų duomenys</t>
  </si>
  <si>
    <t>(62) 2019 metų duomenys</t>
  </si>
  <si>
    <t>(2) 2018-2019 m. vertinimas</t>
  </si>
  <si>
    <t>Verslumo lygis, vnt.</t>
  </si>
  <si>
    <t>55,9</t>
  </si>
  <si>
    <t>Nėra duomenų</t>
  </si>
  <si>
    <t xml:space="preserve">1089 (pastaba: duomenys imti iš https://startuplithuania.com duomenų bazės) </t>
  </si>
  <si>
    <t>404 198</t>
  </si>
  <si>
    <t>505 248</t>
  </si>
  <si>
    <t>840 324</t>
  </si>
  <si>
    <t>909 446</t>
  </si>
  <si>
    <t>81(1)</t>
  </si>
  <si>
    <t>Laukiama</t>
  </si>
  <si>
    <t>Matavimo metodika bus parengta per 2021, siejant su Teikiamų paslaugų kokybės lygio rodikliu</t>
  </si>
  <si>
    <t>gairės suformuotos</t>
  </si>
  <si>
    <r>
      <rPr>
        <sz val="9"/>
        <color rgb="FF000000"/>
        <rFont val="Tahoma"/>
        <family val="2"/>
        <charset val="186"/>
      </rPr>
      <t xml:space="preserve">Rodiklio metodika ir stebėjimas bus parengti iki 2023 m.) - </t>
    </r>
    <r>
      <rPr>
        <sz val="8"/>
        <color rgb="FF000000"/>
        <rFont val="Tahoma"/>
        <family val="2"/>
        <charset val="186"/>
      </rPr>
      <t>pagal įstatymus</t>
    </r>
    <r>
      <rPr>
        <sz val="9"/>
        <color rgb="FF000000"/>
        <rFont val="Tahoma"/>
        <family val="2"/>
        <charset val="186"/>
      </rPr>
      <t xml:space="preserve"> absoliučiai viskas turi būti derinama iš viešai pristatoma visuomenei</t>
    </r>
  </si>
  <si>
    <t>transformacijų projektų pristatymų - 6; viešųjų erdvių - 22; gyvn., viešosios ir komercinės paskirties objektų proj.pasiūlymų- 580.</t>
  </si>
  <si>
    <t>164,92</t>
  </si>
  <si>
    <t>Kadangi tai yra santykinis rodiklis, kuris priklauso nuo kitų regionų urbanizacijos tvarumo, šiam rodikliui keliamas tikslas yra susijęs ne su konkrečia siektina reikšme, o neigiamų tendencijų stabilizacija ir situacijos gerėjimu kitų regionų atžvilgiu.</t>
  </si>
  <si>
    <t>22,75</t>
  </si>
  <si>
    <t>22,48</t>
  </si>
  <si>
    <t>13,6</t>
  </si>
  <si>
    <t>13,24</t>
  </si>
  <si>
    <t>16,25</t>
  </si>
  <si>
    <t>53,65(65)</t>
  </si>
  <si>
    <t>57,79</t>
  </si>
  <si>
    <t>0,4</t>
  </si>
  <si>
    <t>0,46</t>
  </si>
  <si>
    <t>0,4*</t>
  </si>
  <si>
    <t>42,5</t>
  </si>
  <si>
    <t>19,6</t>
  </si>
  <si>
    <t>(65) 2019 metų duomenys.</t>
  </si>
  <si>
    <t>*Priežastis kodėl nepasiektas rodiklis yra dėl: sklypų, kuriuose projekto  „Komunalinių atliekų tvarkymo infrastruktūros plėtra“  apimtyje buvo numatytas 6 DGASA įrengimas, perdavimo procesų užsitęsimo, taip pat projektavimo procesų eigos</t>
  </si>
  <si>
    <t>2100±5 proc.</t>
  </si>
  <si>
    <t>830±5 proc.</t>
  </si>
  <si>
    <t>Statistikos dep. nepateikia</t>
  </si>
  <si>
    <t>Rodiklio metodika ir stebėjimas bus parengti iki 2022.12.</t>
  </si>
  <si>
    <t>Rodiklio metodika ir stebėjimas bus parengti iki 2022.12</t>
  </si>
  <si>
    <t>(67) Nepatenka sunkūs ir labai sunkūs nusikaltimai; nužudymai; sunkūs sveikatos sutrikdymai; nusikaltimai ir baudžiamieji nusižengimai, susiję su disponavimu narkotinėmis ar psichotropinėmis medžiagomis ir jų kontrabanda.</t>
  </si>
  <si>
    <t>(68) Nepatenka sunkūs ir labai sunkūs nusikaltimai; nužudymai; sunkūs sveikatos sutrikdymai; nusikaltimai ir baudžiamieji nusižengimai, susiję su disponavimu narkotinėmis ar psichotropinėmis medžiagomis ir jų kontrabanda.</t>
  </si>
  <si>
    <t>3,1</t>
  </si>
  <si>
    <t>3,16</t>
  </si>
  <si>
    <t>Nėra duomenų*</t>
  </si>
  <si>
    <t>Rodiklio metodika ir stebėjimas bus parengti iki 2021.12</t>
  </si>
  <si>
    <t>*VRM tyrimas „Gyventojų nuomonė apie teisėsaugos institucijas ir viešojo saugumo situacijos vertinimas“ nevyko.</t>
  </si>
  <si>
    <t>Rodiklio metodika ir stebėjimas bus parengti iki 2023.12</t>
  </si>
  <si>
    <t>53(1)</t>
  </si>
  <si>
    <t>55(2)*</t>
  </si>
  <si>
    <t>Matavimo metodika bus parengta per 2021 metus</t>
  </si>
  <si>
    <t>(2) 2019 metų duomenys iš https://www.llri.lt/vilniaus-m-savivaldybe-2019-m</t>
  </si>
  <si>
    <t>* 2022 m. biudžeto įverčio rodiklis https://www.llri.lt/naujienos/ekonomine-politika/mokesciai-biudzetas/lietuvos-savivaldybiu-indeksas-kurios-savivaldybes-savo-finansus-tvarko-tvariausiai/lrinka</t>
  </si>
  <si>
    <t>Terminas nuo 2023 ar 2024 m.</t>
  </si>
  <si>
    <t>Turizmas 6.1.</t>
  </si>
  <si>
    <t>9,3 (7)</t>
  </si>
  <si>
    <t>0 (7)</t>
  </si>
  <si>
    <t>9,8 (7)</t>
  </si>
  <si>
    <t>4 (7)</t>
  </si>
  <si>
    <t>98,3 (8)</t>
  </si>
  <si>
    <t>77,1 (8)</t>
  </si>
  <si>
    <t>Rodiklis bus suformuotas per 2021 gavus prieigą prie duomenų ŠVIS sistemoje.</t>
  </si>
  <si>
    <t>n.d.</t>
  </si>
  <si>
    <t>(7) Atsižvelgiant į NŠA duomenis, pateikiamas ne standartizuotas rodiklis, o procentinių punktų skirtumas tarp Vilniaus m. ir šalies rodiklio</t>
  </si>
  <si>
    <t>(8) Svarbu atkreipti dėmesį į 2022 m. prastą išlaikymą visoje šalyje</t>
  </si>
  <si>
    <t>Rodiklis yra pakeistas, skaičiuojama kitokia reikšmė (dešimtbalėje sistemoje) visų mokių bendrai</t>
  </si>
  <si>
    <t>*Vadovaujamasi Visuomenės pasitenkinimo Vilniaus miesto savivaldybės teikiamomis paslaugomis tyrimo ataskaita, kuri atliekama kas antrus metus ( 2022 m. faktiniai duomenys palyginti su 2020 m.). Vilniaus gyventojai įvertino savivaldybės administracijos teikiamų paslaugų kokybę: Socialinės paslaugos (socialinių paslaugų skyrimas,  specialiųjų poreikių nustatymas, gyventojų priėmimo/aptarnavimo  organizavimas ir pan.). 2022 m. faktinis rodiklis - 6,5, 2020 m. - 7,0. 2021 m. atitinkami duomenys nebuvo rinkti. Kita Vilniaus gyventojų apklausa bus vykdoma 2024 m</t>
  </si>
  <si>
    <t>Pastaba: Rodiklio duomenys už 2023 m. Higienos instituto bus apskaičiuoti ir pateikti 2024 m. rudenį.</t>
  </si>
  <si>
    <t>nėra duomenų (programa nepatvirtinta)</t>
  </si>
  <si>
    <t xml:space="preserve">Nėra duomenų. Tyrimas 2022-2023 m. nenumatytas. </t>
  </si>
  <si>
    <t>NPS - Klientų rekomendavimo naudotis teikiamomis paslaugomis reikšmė</t>
  </si>
  <si>
    <t> 16</t>
  </si>
  <si>
    <t> 12</t>
  </si>
  <si>
    <t> 26</t>
  </si>
  <si>
    <t> 28</t>
  </si>
  <si>
    <t> 21</t>
  </si>
  <si>
    <t> 20</t>
  </si>
  <si>
    <t> 18</t>
  </si>
  <si>
    <t> 12,6</t>
  </si>
  <si>
    <t>1348*</t>
  </si>
  <si>
    <t>12,0 **</t>
  </si>
  <si>
    <t>29,8  ***</t>
  </si>
  <si>
    <t>* 2022 IV ket. duomenimis https://www.15min.lt/verslas/naujiena/finansai/augo-ne-tik-kainos-kaip-per-15-metu-lietuvoje-pasikeite-vidutinis-atlyginimas-i-rankas-662-2032252</t>
  </si>
  <si>
    <t>**https://ec.europa.eu/eurostat/statistics-explained/index.php?title=Gender_pay_gap_statistics(2021m.duomenys)</t>
  </si>
  <si>
    <t>*** Vilniaus apskrities imtis https://osp.stat.gov.lt/lietuvos-regionai-2022/ekonomika/ukis-ir-finansai(2021m.duomenys)</t>
  </si>
  <si>
    <t>https://www.delfi.lt/darbas/darbo-aplinka/apklausa-atskleide-kokiu-profesiju-atstovai-yra-labiausiai-nepatenkinti-darbu-ir-kodel-92994863</t>
  </si>
  <si>
    <t>https://www.tagidas.lt/savadai/9006/</t>
  </si>
  <si>
    <t>https://www.delfi.lt/verslas/mano-eurai/moteru-atlyginimai-nuo-vyru-vis-dar-atsilieka-taciau-issiskiria-8-veiklos-sritys-94809407</t>
  </si>
  <si>
    <t>890*</t>
  </si>
  <si>
    <t>*Vilnius yra Lietuvos startuolių ekosistemos epicentras, turintis 890 startuolių, iš kurių – žymūs Lietuvos finansinių (Fintech), informacinių ir ryšių technologijų (IRT) ir žaidimų (GameDev) kūrėjai. Sostinė pernai pritraukė 281 mln. eurų investicijų ir yra visų trijų Lietuvos vienaragių namai. Vien 2023 m. sostinės ekosistemos vertė išaugo nuo 2019 m. turėtų 2,5 mlrd. iki 12,4 mlrd. eurų. https://www.delfi.lt/login/verslas/startuoliai/lietuvos-startuoliu-ekosistema-islieka-viena-sparciausiai-auganciu-ir-yra-antra-vidurio-ir-rytu-europoje-95873901</t>
  </si>
  <si>
    <t>Gairės suformuotos</t>
  </si>
  <si>
    <t>Transformacijų projektų pristatymų - 6; viešųjų erdvių - 22; gyvn., viešosios ir komercinės paskirties objektų proj.pasiūlymų- 580.</t>
  </si>
  <si>
    <t>Nėra metodikos</t>
  </si>
  <si>
    <t>n. d.*</t>
  </si>
  <si>
    <t xml:space="preserve">*https://vrm.lrv.lt/lt/teisine-informacija/tyrimai-ir-analizes-4/sociologiniai-tyrimai-2/lietuvos-gyventoju-poziuris-i-teisesaugos-institucijas-ir-viesojo-saugumo-bukles-vertinimas/-2023m.VRMnepateikiasaugumoįvertinimoataskaitos.
</t>
  </si>
  <si>
    <t>Priemonė nebuvo vykdoma.</t>
  </si>
  <si>
    <t>2026 m. gegužės 14 d.</t>
  </si>
  <si>
    <t>sprendimu Nr. 		1-1785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</si>
</sst>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9"/>
      <color theme="1"/>
      <name val="Tahoma"/>
      <family val="2"/>
      <charset val="186"/>
    </font>
    <font>
      <b/>
      <sz val="9"/>
      <color theme="1"/>
      <name val="Tahoma"/>
      <family val="2"/>
      <charset val="186"/>
    </font>
    <font>
      <b/>
      <sz val="9"/>
      <name val="Tahoma"/>
      <family val="2"/>
      <charset val="186"/>
    </font>
    <font>
      <sz val="11"/>
      <name val="Arial"/>
      <family val="2"/>
      <charset val="186"/>
    </font>
    <font>
      <sz val="9"/>
      <color rgb="FF000000"/>
      <name val="Tahoma"/>
      <family val="2"/>
      <charset val="186"/>
    </font>
    <font>
      <sz val="9"/>
      <name val="Tahoma"/>
      <family val="2"/>
      <charset val="186"/>
    </font>
    <font>
      <sz val="8"/>
      <color theme="1"/>
      <name val="Tahoma"/>
      <family val="2"/>
      <charset val="186"/>
    </font>
    <font>
      <b/>
      <sz val="9"/>
      <color rgb="FFC80E00"/>
      <name val="Tahoma"/>
      <family val="2"/>
      <charset val="186"/>
    </font>
    <font>
      <sz val="9"/>
      <color indexed="81"/>
      <name val="Tahoma"/>
      <family val="2"/>
      <charset val="186"/>
    </font>
    <font>
      <b/>
      <sz val="9"/>
      <color indexed="81"/>
      <name val="Tahoma"/>
      <family val="2"/>
      <charset val="186"/>
    </font>
    <font>
      <u/>
      <sz val="11"/>
      <color theme="10"/>
      <name val="Calibri"/>
      <family val="2"/>
      <scheme val="minor"/>
    </font>
    <font>
      <sz val="11"/>
      <color rgb="FF000000"/>
      <name val="Calibri"/>
      <family val="2"/>
      <scheme val="minor"/>
    </font>
    <font>
      <sz val="9"/>
      <color rgb="FF000000"/>
      <name val="Times New Roman"/>
      <family val="1"/>
      <charset val="186"/>
    </font>
    <font>
      <b/>
      <sz val="9"/>
      <color rgb="FF000000"/>
      <name val="Tahoma"/>
      <family val="2"/>
      <charset val="186"/>
    </font>
    <font>
      <sz val="11"/>
      <color rgb="FF000000"/>
      <name val="Calibri"/>
      <family val="2"/>
      <charset val="1"/>
    </font>
    <font>
      <sz val="9"/>
      <color theme="9" tint="-0.249977111117893"/>
      <name val="Tahoma"/>
      <family val="2"/>
      <charset val="186"/>
    </font>
    <font>
      <sz val="11"/>
      <color rgb="FF444444"/>
      <name val="Calibri"/>
      <family val="2"/>
      <charset val="1"/>
    </font>
    <font>
      <sz val="8"/>
      <color rgb="FF000000"/>
      <name val="Tahoma"/>
      <family val="2"/>
      <charset val="186"/>
    </font>
    <font>
      <sz val="11"/>
      <color theme="1"/>
      <name val="Calibri"/>
      <family val="2"/>
      <scheme val="minor"/>
    </font>
    <font>
      <sz val="9"/>
      <color theme="1"/>
      <name val="Calibri"/>
      <family val="2"/>
      <scheme val="minor"/>
    </font>
    <font>
      <i/>
      <sz val="11"/>
      <color theme="1"/>
      <name val="Calibri"/>
      <family val="2"/>
      <scheme val="minor"/>
    </font>
    <font>
      <sz val="11"/>
      <color rgb="FF000000"/>
      <name val="Calibri"/>
      <family val="2"/>
      <charset val="186"/>
    </font>
    <font>
      <sz val="10"/>
      <color rgb="FF000000"/>
      <name val="Calibri"/>
      <family val="2"/>
      <charset val="186"/>
    </font>
    <font>
      <sz val="9"/>
      <color rgb="FFFF0000"/>
      <name val="Tahoma"/>
      <family val="2"/>
      <charset val="186"/>
    </font>
    <font>
      <sz val="11"/>
      <color theme="1"/>
      <name val="Calibri"/>
      <family val="2"/>
      <charset val="186"/>
    </font>
    <font>
      <sz val="11"/>
      <color rgb="FFFF0000"/>
      <name val="Calibri"/>
      <family val="2"/>
      <charset val="186"/>
    </font>
    <font>
      <sz val="11"/>
      <color rgb="FF444444"/>
      <name val="Calibri"/>
      <family val="2"/>
      <charset val="186"/>
    </font>
    <font>
      <sz val="9"/>
      <color theme="1" tint="0.14999847407452621"/>
      <name val="Tahoma"/>
      <family val="2"/>
      <charset val="186"/>
    </font>
    <font>
      <sz val="10"/>
      <color theme="1"/>
      <name val="Tahoma"/>
      <family val="2"/>
      <charset val="186"/>
    </font>
    <font>
      <sz val="10"/>
      <color rgb="FF000000"/>
      <name val="Tahoma"/>
      <family val="2"/>
      <charset val="186"/>
    </font>
    <font>
      <sz val="10"/>
      <color theme="1"/>
      <name val="Calibri"/>
      <family val="2"/>
      <scheme val="minor"/>
    </font>
    <font>
      <sz val="9"/>
      <color rgb="FF000000"/>
      <name val="Calibri"/>
      <family val="2"/>
      <charset val="1"/>
    </font>
    <font>
      <strike/>
      <sz val="9"/>
      <color theme="1"/>
      <name val="Tahoma"/>
      <family val="2"/>
      <charset val="186"/>
    </font>
    <font>
      <sz val="11"/>
      <color rgb="FF000000"/>
      <name val="Calibri"/>
      <family val="2"/>
    </font>
    <font>
      <sz val="9"/>
      <color rgb="FF000000"/>
      <name val="Tahoma"/>
      <family val="2"/>
      <charset val="1"/>
    </font>
    <font>
      <sz val="11"/>
      <color rgb="FF000000"/>
      <name val="Calibri Light"/>
      <family val="2"/>
      <charset val="186"/>
      <scheme val="major"/>
    </font>
    <font>
      <sz val="11"/>
      <color theme="1"/>
      <name val="Calibri"/>
      <family val="2"/>
      <charset val="1"/>
    </font>
    <font>
      <sz val="11"/>
      <color rgb="FF000000"/>
      <name val="Aptos Narrow"/>
      <family val="2"/>
    </font>
    <font>
      <sz val="9"/>
      <color rgb="FF333333"/>
      <name val="Times New Roman"/>
      <family val="1"/>
      <charset val="1"/>
    </font>
    <font>
      <sz val="9"/>
      <color rgb="FF000000"/>
      <name val="Tahoma"/>
      <family val="2"/>
    </font>
    <font>
      <sz val="9"/>
      <color rgb="FF242424"/>
      <name val="Tahoma"/>
      <family val="2"/>
      <charset val="186"/>
    </font>
    <font>
      <sz val="8"/>
      <color rgb="FF000000"/>
      <name val="Calibri"/>
      <family val="2"/>
      <charset val="186"/>
    </font>
    <font>
      <sz val="9"/>
      <color rgb="FF000000"/>
      <name val="Calibri"/>
      <family val="2"/>
      <charset val="186"/>
    </font>
    <font>
      <sz val="10"/>
      <color theme="1"/>
      <name val="Calibri"/>
      <family val="2"/>
      <charset val="186"/>
    </font>
    <font>
      <sz val="9"/>
      <color rgb="FF000000"/>
      <name val="Aptos Narrow"/>
      <family val="2"/>
    </font>
    <font>
      <sz val="8"/>
      <name val="Calibri"/>
      <family val="2"/>
      <scheme val="minor"/>
    </font>
    <font>
      <sz val="9"/>
      <color theme="1"/>
      <name val="Tahoma"/>
      <family val="2"/>
    </font>
    <font>
      <sz val="12"/>
      <color theme="1"/>
      <name val="Times New Roman"/>
      <family val="1"/>
      <charset val="1"/>
    </font>
    <font>
      <sz val="11"/>
      <color rgb="FF404040"/>
      <name val="Calibri"/>
      <family val="2"/>
      <scheme val="minor"/>
    </font>
    <font>
      <sz val="8"/>
      <color theme="1"/>
      <name val="Calibri"/>
      <family val="2"/>
      <scheme val="minor"/>
    </font>
    <font>
      <sz val="11"/>
      <color rgb="FF000000"/>
      <name val="Calibri"/>
      <family val="2"/>
      <charset val="186"/>
      <scheme val="minor"/>
    </font>
    <font>
      <sz val="8"/>
      <color theme="1"/>
      <name val="Calibri"/>
      <family val="2"/>
      <charset val="186"/>
      <scheme val="minor"/>
    </font>
    <font>
      <sz val="10"/>
      <color theme="1"/>
      <name val="Calibri"/>
      <family val="2"/>
      <charset val="186"/>
      <scheme val="minor"/>
    </font>
    <font>
      <sz val="10"/>
      <name val="Calibri"/>
      <family val="2"/>
    </font>
    <font>
      <sz val="11"/>
      <name val="Calibri"/>
      <family val="2"/>
      <scheme val="minor"/>
    </font>
    <font>
      <sz val="9"/>
      <color rgb="FF000000"/>
      <name val="Calibri"/>
      <family val="2"/>
    </font>
    <font>
      <sz val="9"/>
      <color theme="1"/>
      <name val="Calibri"/>
      <family val="2"/>
      <charset val="186"/>
      <scheme val="minor"/>
    </font>
    <font>
      <sz val="9"/>
      <color rgb="FF000000"/>
      <name val="Tahoma"/>
      <charset val="186"/>
    </font>
    <font>
      <sz val="9"/>
      <color theme="1"/>
      <name val="Tahoma"/>
      <charset val="186"/>
    </font>
    <font>
      <sz val="8"/>
      <color theme="1"/>
      <name val="Tahoma"/>
      <charset val="186"/>
    </font>
    <font>
      <sz val="9"/>
      <color rgb="FF000000"/>
      <name val="Tahoma"/>
    </font>
    <font>
      <sz val="9"/>
      <color theme="1"/>
      <name val="Tahoma"/>
    </font>
    <font>
      <sz val="9"/>
      <color rgb="FF000000"/>
      <name val="Tahoma"/>
      <charset val="1"/>
    </font>
    <font>
      <sz val="11"/>
      <color rgb="FF242424"/>
      <name val="Aptos Narrow"/>
      <charset val="1"/>
    </font>
    <font>
      <sz val="11"/>
      <color theme="1"/>
      <name val="Calibri"/>
      <charset val="1"/>
    </font>
    <font>
      <sz val="11"/>
      <color theme="1"/>
      <name val="Aptos"/>
      <family val="2"/>
      <charset val="1"/>
    </font>
    <font>
      <sz val="10"/>
      <color theme="1"/>
      <name val="Tahoma"/>
      <charset val="186"/>
    </font>
  </fonts>
  <fills count="41">
    <fill>
      <patternFill patternType="none"/>
    </fill>
    <fill>
      <patternFill patternType="gray125"/>
    </fill>
    <fill>
      <patternFill patternType="solid">
        <fgColor rgb="FFFFFFFF"/>
        <bgColor rgb="FFFFFFFF"/>
      </patternFill>
    </fill>
    <fill>
      <patternFill patternType="solid">
        <fgColor theme="2" tint="-0.14999847407452621"/>
        <bgColor rgb="FFFFFFFF"/>
      </patternFill>
    </fill>
    <fill>
      <patternFill patternType="solid">
        <fgColor theme="2" tint="-0.14999847407452621"/>
        <bgColor rgb="FFA8D08D"/>
      </patternFill>
    </fill>
    <fill>
      <patternFill patternType="solid">
        <fgColor theme="2" tint="-0.14999847407452621"/>
        <bgColor rgb="FFF3F3F3"/>
      </patternFill>
    </fill>
    <fill>
      <patternFill patternType="solid">
        <fgColor theme="2" tint="-0.14999847407452621"/>
        <bgColor indexed="64"/>
      </patternFill>
    </fill>
    <fill>
      <patternFill patternType="solid">
        <fgColor theme="2" tint="-0.14999847407452621"/>
        <bgColor rgb="FFE2EFD9"/>
      </patternFill>
    </fill>
    <fill>
      <patternFill patternType="solid">
        <fgColor theme="9" tint="0.79998168889431442"/>
        <bgColor indexed="64"/>
      </patternFill>
    </fill>
    <fill>
      <patternFill patternType="solid">
        <fgColor theme="0" tint="-0.14999847407452621"/>
        <bgColor indexed="64"/>
      </patternFill>
    </fill>
    <fill>
      <patternFill patternType="solid">
        <fgColor rgb="FFE2EFDA"/>
        <bgColor indexed="64"/>
      </patternFill>
    </fill>
    <fill>
      <patternFill patternType="solid">
        <fgColor rgb="FFFFFFFF"/>
        <bgColor indexed="64"/>
      </patternFill>
    </fill>
    <fill>
      <patternFill patternType="solid">
        <fgColor rgb="FFE2EFDA"/>
        <bgColor rgb="FF000000"/>
      </patternFill>
    </fill>
    <fill>
      <patternFill patternType="solid">
        <fgColor theme="0"/>
        <bgColor indexed="64"/>
      </patternFill>
    </fill>
    <fill>
      <patternFill patternType="solid">
        <fgColor theme="0"/>
        <bgColor rgb="FFFFFFFF"/>
      </patternFill>
    </fill>
    <fill>
      <patternFill patternType="solid">
        <fgColor theme="9" tint="0.59999389629810485"/>
        <bgColor indexed="64"/>
      </patternFill>
    </fill>
    <fill>
      <patternFill patternType="solid">
        <fgColor theme="9" tint="0.59999389629810485"/>
        <bgColor rgb="FFFFFFFF"/>
      </patternFill>
    </fill>
    <fill>
      <patternFill patternType="solid">
        <fgColor rgb="FFC6E0B4"/>
        <bgColor indexed="64"/>
      </patternFill>
    </fill>
    <fill>
      <patternFill patternType="solid">
        <fgColor rgb="FFF76363"/>
        <bgColor indexed="64"/>
      </patternFill>
    </fill>
    <fill>
      <patternFill patternType="solid">
        <fgColor theme="9" tint="0.39997558519241921"/>
        <bgColor indexed="64"/>
      </patternFill>
    </fill>
    <fill>
      <patternFill patternType="solid">
        <fgColor rgb="FFA9D08E"/>
        <bgColor rgb="FF000000"/>
      </patternFill>
    </fill>
    <fill>
      <patternFill patternType="solid">
        <fgColor rgb="FFF8CBAD"/>
        <bgColor indexed="64"/>
      </patternFill>
    </fill>
    <fill>
      <patternFill patternType="solid">
        <fgColor rgb="FFB4C6E7"/>
        <bgColor indexed="64"/>
      </patternFill>
    </fill>
    <fill>
      <patternFill patternType="solid">
        <fgColor rgb="FFFFE699"/>
        <bgColor indexed="64"/>
      </patternFill>
    </fill>
    <fill>
      <patternFill patternType="solid">
        <fgColor rgb="FFD7AFFF"/>
        <bgColor indexed="64"/>
      </patternFill>
    </fill>
    <fill>
      <patternFill patternType="solid">
        <fgColor rgb="FFD3DFE9"/>
        <bgColor indexed="64"/>
      </patternFill>
    </fill>
    <fill>
      <patternFill patternType="solid">
        <fgColor rgb="FFD9D9D9"/>
        <bgColor indexed="64"/>
      </patternFill>
    </fill>
    <fill>
      <patternFill patternType="solid">
        <fgColor rgb="FFBEECEB"/>
        <bgColor indexed="64"/>
      </patternFill>
    </fill>
    <fill>
      <patternFill patternType="solid">
        <fgColor rgb="FFE6E2A8"/>
        <bgColor indexed="64"/>
      </patternFill>
    </fill>
    <fill>
      <patternFill patternType="solid">
        <fgColor rgb="FF92D050"/>
        <bgColor indexed="64"/>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7" tint="-0.249977111117893"/>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
      <patternFill patternType="solid">
        <fgColor theme="9"/>
        <bgColor indexed="64"/>
      </patternFill>
    </fill>
    <fill>
      <patternFill patternType="solid">
        <fgColor theme="9" tint="0.79998168889431442"/>
        <bgColor rgb="FFFFFFFF"/>
      </patternFill>
    </fill>
    <fill>
      <patternFill patternType="solid">
        <fgColor rgb="FFC6E0B4"/>
        <bgColor rgb="FFFFFFFF"/>
      </patternFill>
    </fill>
    <fill>
      <patternFill patternType="solid">
        <fgColor rgb="FFC6E0B4"/>
        <bgColor rgb="FF000000"/>
      </patternFill>
    </fill>
  </fills>
  <borders count="90">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indexed="64"/>
      </left>
      <right style="thin">
        <color rgb="FF000000"/>
      </right>
      <top style="medium">
        <color indexed="64"/>
      </top>
      <bottom style="medium">
        <color indexed="64"/>
      </bottom>
      <diagonal/>
    </border>
    <border>
      <left style="thin">
        <color indexed="64"/>
      </left>
      <right/>
      <top style="thin">
        <color indexed="64"/>
      </top>
      <bottom style="thin">
        <color rgb="FF000000"/>
      </bottom>
      <diagonal/>
    </border>
    <border>
      <left/>
      <right style="thin">
        <color indexed="64"/>
      </right>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top style="medium">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indexed="64"/>
      </top>
      <bottom style="thin">
        <color indexed="64"/>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bottom/>
      <diagonal/>
    </border>
    <border>
      <left/>
      <right style="thin">
        <color rgb="FF000000"/>
      </right>
      <top style="thin">
        <color indexed="64"/>
      </top>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3">
    <xf numFmtId="0" fontId="0" fillId="0" borderId="0"/>
    <xf numFmtId="0" fontId="11" fillId="0" borderId="0" applyNumberFormat="0" applyFill="0" applyBorder="0" applyAlignment="0" applyProtection="0"/>
    <xf numFmtId="9" fontId="19" fillId="0" borderId="0" applyFont="0" applyFill="0" applyBorder="0" applyAlignment="0" applyProtection="0"/>
  </cellStyleXfs>
  <cellXfs count="1402">
    <xf numFmtId="0" fontId="0" fillId="0" borderId="0" xfId="0"/>
    <xf numFmtId="0" fontId="1" fillId="2" borderId="0" xfId="0" applyFont="1" applyFill="1" applyProtection="1">
      <protection locked="0"/>
    </xf>
    <xf numFmtId="0" fontId="1" fillId="0" borderId="0" xfId="0" applyFont="1" applyProtection="1">
      <protection locked="0"/>
    </xf>
    <xf numFmtId="0" fontId="2" fillId="2" borderId="0" xfId="0" applyFont="1" applyFill="1" applyProtection="1">
      <protection locked="0"/>
    </xf>
    <xf numFmtId="0" fontId="3" fillId="2" borderId="0" xfId="0" applyFont="1" applyFill="1" applyProtection="1">
      <protection locked="0"/>
    </xf>
    <xf numFmtId="0" fontId="2" fillId="3" borderId="6"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49" fontId="1" fillId="3" borderId="5" xfId="0" applyNumberFormat="1"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top" wrapText="1"/>
      <protection locked="0"/>
    </xf>
    <xf numFmtId="0" fontId="1" fillId="2" borderId="7" xfId="0" applyFont="1" applyFill="1" applyBorder="1" applyAlignment="1" applyProtection="1">
      <alignment horizontal="center" vertical="top" wrapText="1"/>
      <protection locked="0"/>
    </xf>
    <xf numFmtId="0" fontId="1" fillId="2" borderId="7" xfId="0" applyFont="1" applyFill="1" applyBorder="1" applyAlignment="1" applyProtection="1">
      <alignment horizontal="left" vertical="top" wrapText="1"/>
      <protection locked="0"/>
    </xf>
    <xf numFmtId="0" fontId="1" fillId="0" borderId="7" xfId="0" applyFont="1" applyBorder="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0" borderId="7"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2" fillId="0" borderId="0" xfId="0" applyFont="1" applyAlignment="1" applyProtection="1">
      <alignment vertical="top"/>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left" vertical="top"/>
      <protection locked="0"/>
    </xf>
    <xf numFmtId="0" fontId="1" fillId="2" borderId="8" xfId="0" applyFont="1" applyFill="1" applyBorder="1" applyAlignment="1" applyProtection="1">
      <alignment horizontal="center" vertical="top" wrapText="1"/>
      <protection locked="0"/>
    </xf>
    <xf numFmtId="0" fontId="1" fillId="2" borderId="10" xfId="0" applyFont="1" applyFill="1" applyBorder="1" applyAlignment="1" applyProtection="1">
      <alignment horizontal="center" vertical="top" wrapText="1"/>
      <protection locked="0"/>
    </xf>
    <xf numFmtId="0" fontId="1" fillId="2" borderId="11" xfId="0" applyFont="1" applyFill="1" applyBorder="1" applyAlignment="1" applyProtection="1">
      <alignment horizontal="center" vertical="top" wrapText="1"/>
      <protection locked="0"/>
    </xf>
    <xf numFmtId="0" fontId="1"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lignment horizontal="center" vertical="top" wrapText="1"/>
    </xf>
    <xf numFmtId="0" fontId="1" fillId="0" borderId="0" xfId="0" applyFont="1" applyAlignment="1">
      <alignment horizontal="center" vertical="top"/>
    </xf>
    <xf numFmtId="0" fontId="1" fillId="0" borderId="7" xfId="0" applyFont="1" applyBorder="1" applyAlignment="1">
      <alignment horizontal="center" vertical="top"/>
    </xf>
    <xf numFmtId="0" fontId="1" fillId="0" borderId="7" xfId="0" applyFont="1" applyBorder="1" applyAlignment="1">
      <alignment horizontal="left" vertical="top" wrapText="1"/>
    </xf>
    <xf numFmtId="0" fontId="6" fillId="0" borderId="7" xfId="0" applyFont="1" applyBorder="1" applyAlignment="1">
      <alignment horizontal="center" vertical="top" wrapText="1"/>
    </xf>
    <xf numFmtId="0" fontId="1" fillId="2" borderId="9"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0" fillId="0" borderId="0" xfId="0" applyAlignment="1">
      <alignment wrapText="1"/>
    </xf>
    <xf numFmtId="0" fontId="1" fillId="0" borderId="8" xfId="0" applyFont="1" applyBorder="1" applyAlignment="1">
      <alignment horizontal="left" vertical="top" wrapText="1"/>
    </xf>
    <xf numFmtId="0" fontId="5" fillId="8" borderId="7" xfId="0" applyFont="1" applyFill="1" applyBorder="1" applyAlignment="1">
      <alignment vertical="top" wrapText="1"/>
    </xf>
    <xf numFmtId="0" fontId="1" fillId="8" borderId="7" xfId="0" applyFont="1" applyFill="1" applyBorder="1" applyAlignment="1" applyProtection="1">
      <alignment horizontal="left" vertical="top" wrapText="1"/>
      <protection locked="0"/>
    </xf>
    <xf numFmtId="0" fontId="1" fillId="8" borderId="7" xfId="0" applyFont="1" applyFill="1" applyBorder="1"/>
    <xf numFmtId="0" fontId="1" fillId="0" borderId="0" xfId="0" applyFont="1"/>
    <xf numFmtId="0" fontId="1" fillId="0" borderId="7" xfId="0" applyFont="1" applyBorder="1" applyAlignment="1">
      <alignment horizontal="left" vertical="center" wrapText="1"/>
    </xf>
    <xf numFmtId="0" fontId="8" fillId="9" borderId="7" xfId="0" applyFont="1" applyFill="1" applyBorder="1" applyAlignment="1">
      <alignment horizontal="left" vertical="center" wrapText="1"/>
    </xf>
    <xf numFmtId="0" fontId="8" fillId="9" borderId="9" xfId="0" applyFont="1" applyFill="1" applyBorder="1" applyAlignment="1">
      <alignment vertical="center"/>
    </xf>
    <xf numFmtId="0" fontId="8" fillId="9" borderId="11" xfId="0" applyFont="1" applyFill="1" applyBorder="1" applyAlignment="1">
      <alignment vertical="center"/>
    </xf>
    <xf numFmtId="0" fontId="8" fillId="9" borderId="9" xfId="0" applyFont="1" applyFill="1" applyBorder="1" applyAlignment="1">
      <alignment horizontal="left" vertical="center"/>
    </xf>
    <xf numFmtId="0" fontId="8" fillId="9" borderId="16" xfId="0" applyFont="1" applyFill="1" applyBorder="1" applyAlignment="1">
      <alignment horizontal="left" vertical="center"/>
    </xf>
    <xf numFmtId="0" fontId="8" fillId="9" borderId="11" xfId="0" applyFont="1" applyFill="1" applyBorder="1" applyAlignment="1">
      <alignment horizontal="left" vertical="center"/>
    </xf>
    <xf numFmtId="0" fontId="8" fillId="9" borderId="7" xfId="0" applyFont="1" applyFill="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wrapText="1"/>
    </xf>
    <xf numFmtId="0" fontId="1" fillId="0" borderId="8" xfId="0" applyFont="1" applyBorder="1" applyAlignment="1">
      <alignment horizontal="left" vertical="center"/>
    </xf>
    <xf numFmtId="0" fontId="1" fillId="0" borderId="21" xfId="0" applyFont="1" applyBorder="1" applyAlignment="1">
      <alignment horizontal="left" vertical="center"/>
    </xf>
    <xf numFmtId="0" fontId="0" fillId="0" borderId="0" xfId="0" applyAlignment="1">
      <alignment vertical="top" wrapText="1"/>
    </xf>
    <xf numFmtId="0" fontId="1" fillId="0" borderId="21" xfId="0" applyFont="1" applyBorder="1" applyAlignment="1">
      <alignment horizontal="left" vertical="center" wrapText="1"/>
    </xf>
    <xf numFmtId="0" fontId="1" fillId="0" borderId="9" xfId="0" applyFont="1" applyBorder="1" applyAlignment="1">
      <alignment horizontal="left" vertical="top" wrapText="1"/>
    </xf>
    <xf numFmtId="0" fontId="1" fillId="2" borderId="31" xfId="0" applyFont="1" applyFill="1" applyBorder="1" applyAlignment="1" applyProtection="1">
      <alignment horizontal="center" vertical="top" wrapText="1"/>
      <protection locked="0"/>
    </xf>
    <xf numFmtId="0" fontId="1" fillId="0" borderId="23" xfId="0" applyFont="1" applyBorder="1" applyAlignment="1">
      <alignment horizontal="left" vertical="top" wrapText="1"/>
    </xf>
    <xf numFmtId="0" fontId="5" fillId="0" borderId="7" xfId="0" applyFont="1" applyBorder="1" applyAlignment="1" applyProtection="1">
      <alignment horizontal="center" vertical="top" wrapText="1"/>
      <protection locked="0"/>
    </xf>
    <xf numFmtId="0" fontId="5" fillId="2" borderId="7" xfId="0" applyFont="1" applyFill="1" applyBorder="1" applyAlignment="1" applyProtection="1">
      <alignment horizontal="center" vertical="top" wrapText="1"/>
      <protection locked="0"/>
    </xf>
    <xf numFmtId="0" fontId="5" fillId="0" borderId="7" xfId="0" applyFont="1" applyBorder="1" applyAlignment="1">
      <alignment horizontal="center" vertical="top" wrapText="1"/>
    </xf>
    <xf numFmtId="0" fontId="0" fillId="0" borderId="6" xfId="0" applyBorder="1"/>
    <xf numFmtId="0" fontId="1" fillId="2" borderId="9" xfId="0" applyFont="1" applyFill="1" applyBorder="1" applyAlignment="1" applyProtection="1">
      <alignment horizontal="center" vertical="top" wrapText="1"/>
      <protection locked="0"/>
    </xf>
    <xf numFmtId="0" fontId="1" fillId="11" borderId="7" xfId="0" applyFont="1" applyFill="1" applyBorder="1" applyAlignment="1" applyProtection="1">
      <alignment horizontal="center" vertical="top" wrapText="1"/>
      <protection locked="0"/>
    </xf>
    <xf numFmtId="0" fontId="1" fillId="2" borderId="9" xfId="0" applyFont="1" applyFill="1" applyBorder="1" applyAlignment="1" applyProtection="1">
      <alignment horizontal="center" vertical="center" wrapText="1"/>
      <protection locked="0"/>
    </xf>
    <xf numFmtId="0" fontId="1" fillId="0" borderId="9" xfId="0" applyFont="1" applyBorder="1"/>
    <xf numFmtId="0" fontId="1" fillId="0" borderId="12" xfId="0" applyFont="1" applyBorder="1" applyAlignment="1">
      <alignment horizontal="left" vertical="top" wrapText="1"/>
    </xf>
    <xf numFmtId="0" fontId="1" fillId="0" borderId="12" xfId="0" applyFont="1" applyBorder="1" applyAlignment="1">
      <alignment horizontal="center" vertical="top"/>
    </xf>
    <xf numFmtId="0" fontId="0" fillId="10" borderId="6" xfId="0" applyFill="1" applyBorder="1"/>
    <xf numFmtId="0" fontId="13" fillId="0" borderId="0" xfId="0" applyFont="1" applyAlignment="1">
      <alignment wrapText="1" readingOrder="1"/>
    </xf>
    <xf numFmtId="0" fontId="1" fillId="8" borderId="5" xfId="0" applyFont="1" applyFill="1" applyBorder="1" applyAlignment="1" applyProtection="1">
      <alignment horizontal="left" vertical="top" wrapText="1"/>
      <protection locked="0"/>
    </xf>
    <xf numFmtId="0" fontId="1" fillId="0" borderId="6" xfId="0" applyFont="1" applyBorder="1" applyAlignment="1" applyProtection="1">
      <alignment horizontal="center" vertical="top" wrapText="1"/>
      <protection locked="0"/>
    </xf>
    <xf numFmtId="0" fontId="1" fillId="8" borderId="6" xfId="0" applyFont="1" applyFill="1" applyBorder="1"/>
    <xf numFmtId="0" fontId="0" fillId="0" borderId="6" xfId="0" applyBorder="1" applyAlignment="1">
      <alignment horizontal="center" vertical="center"/>
    </xf>
    <xf numFmtId="0" fontId="0" fillId="0" borderId="0" xfId="0" applyAlignment="1">
      <alignment horizontal="center" vertical="center"/>
    </xf>
    <xf numFmtId="0" fontId="1" fillId="0" borderId="6" xfId="0" applyFont="1" applyBorder="1" applyAlignment="1">
      <alignment horizontal="center" vertical="top" wrapText="1"/>
    </xf>
    <xf numFmtId="0" fontId="2"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0" fillId="0" borderId="0" xfId="0" applyAlignment="1">
      <alignment vertical="center"/>
    </xf>
    <xf numFmtId="0" fontId="1" fillId="0" borderId="7" xfId="0" applyFont="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0" borderId="7" xfId="0" applyFont="1" applyBorder="1" applyAlignment="1">
      <alignment horizontal="center" vertical="center" wrapText="1"/>
    </xf>
    <xf numFmtId="0" fontId="0" fillId="0" borderId="0" xfId="0" applyAlignment="1">
      <alignment vertical="top"/>
    </xf>
    <xf numFmtId="0" fontId="1" fillId="2" borderId="6" xfId="0" applyFont="1" applyFill="1" applyBorder="1" applyAlignment="1" applyProtection="1">
      <alignment horizontal="center" vertical="top" wrapText="1"/>
      <protection locked="0"/>
    </xf>
    <xf numFmtId="0" fontId="1" fillId="0" borderId="6" xfId="0" applyFont="1" applyBorder="1" applyAlignment="1">
      <alignment horizontal="left" vertical="top" wrapText="1"/>
    </xf>
    <xf numFmtId="0" fontId="5" fillId="0" borderId="0" xfId="0" applyFont="1" applyAlignment="1">
      <alignment horizontal="center" vertical="top" wrapText="1"/>
    </xf>
    <xf numFmtId="0" fontId="5" fillId="2" borderId="6" xfId="0" applyFont="1" applyFill="1" applyBorder="1" applyAlignment="1" applyProtection="1">
      <alignment horizontal="center" vertical="top" wrapText="1"/>
      <protection locked="0"/>
    </xf>
    <xf numFmtId="0" fontId="1" fillId="8" borderId="6" xfId="0" applyFont="1" applyFill="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6" xfId="0" applyFont="1" applyBorder="1" applyAlignment="1">
      <alignment horizontal="center" vertical="top"/>
    </xf>
    <xf numFmtId="0" fontId="1" fillId="8" borderId="6" xfId="0" applyFont="1" applyFill="1" applyBorder="1" applyAlignment="1">
      <alignment horizontal="left" vertical="top" wrapText="1"/>
    </xf>
    <xf numFmtId="0" fontId="0" fillId="0" borderId="0" xfId="0" applyAlignment="1">
      <alignment horizontal="center" vertical="top"/>
    </xf>
    <xf numFmtId="0" fontId="1" fillId="8" borderId="6" xfId="0" applyFont="1" applyFill="1" applyBorder="1" applyAlignment="1">
      <alignment vertical="top"/>
    </xf>
    <xf numFmtId="0" fontId="1" fillId="8" borderId="6" xfId="0" applyFont="1" applyFill="1" applyBorder="1" applyAlignment="1">
      <alignment horizontal="left" vertical="top"/>
    </xf>
    <xf numFmtId="0" fontId="1" fillId="0" borderId="9" xfId="0" applyFont="1" applyBorder="1" applyAlignment="1">
      <alignment horizontal="left" vertical="center" wrapText="1"/>
    </xf>
    <xf numFmtId="0" fontId="1" fillId="0" borderId="9" xfId="0" applyFont="1" applyBorder="1" applyAlignment="1" applyProtection="1">
      <alignment horizontal="left" vertical="top" wrapText="1"/>
      <protection locked="0"/>
    </xf>
    <xf numFmtId="0" fontId="1" fillId="0" borderId="11" xfId="0" applyFont="1" applyBorder="1" applyAlignment="1">
      <alignment horizontal="center" vertical="top"/>
    </xf>
    <xf numFmtId="0" fontId="1" fillId="0" borderId="11" xfId="0" applyFont="1" applyBorder="1" applyAlignment="1">
      <alignment horizontal="center" vertical="top" wrapText="1"/>
    </xf>
    <xf numFmtId="0" fontId="1" fillId="0" borderId="9" xfId="0" applyFont="1" applyBorder="1" applyAlignment="1">
      <alignment horizontal="left" vertical="center"/>
    </xf>
    <xf numFmtId="0" fontId="1" fillId="13" borderId="2" xfId="0" applyFont="1" applyFill="1" applyBorder="1" applyAlignment="1" applyProtection="1">
      <alignment horizontal="left" vertical="top" wrapText="1"/>
      <protection locked="0"/>
    </xf>
    <xf numFmtId="0" fontId="5" fillId="13" borderId="7" xfId="0" applyFont="1" applyFill="1" applyBorder="1" applyAlignment="1">
      <alignment vertical="top" wrapText="1"/>
    </xf>
    <xf numFmtId="0" fontId="1" fillId="13" borderId="6" xfId="0" applyFont="1" applyFill="1" applyBorder="1" applyAlignment="1" applyProtection="1">
      <alignment horizontal="center" vertical="top" wrapText="1"/>
      <protection locked="0"/>
    </xf>
    <xf numFmtId="0" fontId="1" fillId="13" borderId="7" xfId="0" applyFont="1" applyFill="1" applyBorder="1" applyAlignment="1" applyProtection="1">
      <alignment horizontal="left" vertical="top" wrapText="1"/>
      <protection locked="0"/>
    </xf>
    <xf numFmtId="0" fontId="5" fillId="13" borderId="7" xfId="0" applyFont="1" applyFill="1" applyBorder="1" applyAlignment="1">
      <alignment horizontal="left" vertical="top" wrapText="1"/>
    </xf>
    <xf numFmtId="0" fontId="1" fillId="13" borderId="0" xfId="0" applyFont="1" applyFill="1" applyAlignment="1" applyProtection="1">
      <alignment horizontal="center" vertical="top" wrapText="1"/>
      <protection locked="0"/>
    </xf>
    <xf numFmtId="0" fontId="1" fillId="13" borderId="0" xfId="0" applyFont="1" applyFill="1" applyAlignment="1" applyProtection="1">
      <alignment horizontal="left" vertical="top" wrapText="1"/>
      <protection locked="0"/>
    </xf>
    <xf numFmtId="0" fontId="1" fillId="13" borderId="7" xfId="0" applyFont="1" applyFill="1" applyBorder="1" applyAlignment="1" applyProtection="1">
      <alignment horizontal="center" vertical="top" wrapText="1"/>
      <protection locked="0"/>
    </xf>
    <xf numFmtId="0" fontId="0" fillId="13" borderId="0" xfId="0" applyFill="1"/>
    <xf numFmtId="0" fontId="1" fillId="15" borderId="2" xfId="0" applyFont="1" applyFill="1" applyBorder="1" applyAlignment="1" applyProtection="1">
      <alignment horizontal="left" vertical="top" wrapText="1"/>
      <protection locked="0"/>
    </xf>
    <xf numFmtId="0" fontId="5" fillId="15" borderId="7" xfId="0" applyFont="1" applyFill="1" applyBorder="1" applyAlignment="1">
      <alignment vertical="top" wrapText="1"/>
    </xf>
    <xf numFmtId="0" fontId="1" fillId="15" borderId="7" xfId="0" applyFont="1" applyFill="1" applyBorder="1" applyAlignment="1" applyProtection="1">
      <alignment horizontal="left" vertical="top" wrapText="1"/>
      <protection locked="0"/>
    </xf>
    <xf numFmtId="0" fontId="5" fillId="15" borderId="6" xfId="0" applyFont="1" applyFill="1" applyBorder="1" applyAlignment="1">
      <alignment vertical="top" wrapText="1"/>
    </xf>
    <xf numFmtId="0" fontId="1" fillId="15" borderId="6" xfId="0" applyFont="1" applyFill="1" applyBorder="1" applyAlignment="1" applyProtection="1">
      <alignment horizontal="left" vertical="top" wrapText="1"/>
      <protection locked="0"/>
    </xf>
    <xf numFmtId="0" fontId="1" fillId="0" borderId="9" xfId="0" applyFont="1" applyBorder="1" applyAlignment="1">
      <alignment horizontal="center" vertical="top"/>
    </xf>
    <xf numFmtId="0" fontId="1" fillId="0" borderId="9" xfId="0" applyFont="1" applyBorder="1" applyAlignment="1">
      <alignment horizontal="center" vertical="top" wrapText="1"/>
    </xf>
    <xf numFmtId="0" fontId="8" fillId="9" borderId="12" xfId="0" applyFont="1" applyFill="1" applyBorder="1" applyAlignment="1">
      <alignment horizontal="left" vertical="center"/>
    </xf>
    <xf numFmtId="0" fontId="8" fillId="9" borderId="12" xfId="0" applyFont="1" applyFill="1" applyBorder="1" applyAlignment="1">
      <alignment horizontal="left" vertical="center" wrapText="1"/>
    </xf>
    <xf numFmtId="0" fontId="0" fillId="0" borderId="39" xfId="0" applyBorder="1"/>
    <xf numFmtId="0" fontId="0" fillId="0" borderId="3" xfId="0" applyBorder="1"/>
    <xf numFmtId="0" fontId="1" fillId="15" borderId="12" xfId="0" applyFont="1" applyFill="1" applyBorder="1" applyAlignment="1" applyProtection="1">
      <alignment horizontal="left" vertical="top" wrapText="1"/>
      <protection locked="0"/>
    </xf>
    <xf numFmtId="0" fontId="1" fillId="15" borderId="5" xfId="0" applyFont="1" applyFill="1" applyBorder="1" applyAlignment="1" applyProtection="1">
      <alignment horizontal="left" vertical="top" wrapText="1"/>
      <protection locked="0"/>
    </xf>
    <xf numFmtId="0" fontId="5" fillId="0" borderId="0" xfId="0" applyFont="1" applyAlignment="1">
      <alignment vertical="top" wrapText="1"/>
    </xf>
    <xf numFmtId="0" fontId="8" fillId="9" borderId="6" xfId="0" applyFont="1" applyFill="1" applyBorder="1" applyAlignment="1">
      <alignment horizontal="left" vertical="center"/>
    </xf>
    <xf numFmtId="0" fontId="8" fillId="9" borderId="6" xfId="0" applyFont="1" applyFill="1" applyBorder="1" applyAlignment="1">
      <alignment horizontal="left" vertical="center" wrapText="1"/>
    </xf>
    <xf numFmtId="0" fontId="0" fillId="10" borderId="2" xfId="0" applyFill="1" applyBorder="1"/>
    <xf numFmtId="0" fontId="0" fillId="10" borderId="5" xfId="0" applyFill="1" applyBorder="1"/>
    <xf numFmtId="0" fontId="8" fillId="9" borderId="2" xfId="0" applyFont="1" applyFill="1" applyBorder="1" applyAlignment="1">
      <alignment horizontal="left" vertical="center"/>
    </xf>
    <xf numFmtId="0" fontId="8" fillId="9" borderId="2" xfId="0" applyFont="1" applyFill="1" applyBorder="1" applyAlignment="1">
      <alignment horizontal="left" vertical="center" wrapText="1"/>
    </xf>
    <xf numFmtId="0" fontId="1" fillId="0" borderId="9" xfId="0" applyFont="1" applyBorder="1" applyAlignment="1" applyProtection="1">
      <alignment horizontal="center" vertical="top" wrapText="1"/>
      <protection locked="0"/>
    </xf>
    <xf numFmtId="0" fontId="1" fillId="17" borderId="6" xfId="0" applyFont="1" applyFill="1" applyBorder="1" applyAlignment="1" applyProtection="1">
      <alignment horizontal="center" vertical="top" wrapText="1"/>
      <protection locked="0"/>
    </xf>
    <xf numFmtId="0" fontId="5" fillId="17" borderId="6" xfId="0" applyFont="1" applyFill="1" applyBorder="1" applyAlignment="1">
      <alignment vertical="top" wrapText="1"/>
    </xf>
    <xf numFmtId="0" fontId="1" fillId="2" borderId="19" xfId="0" applyFont="1" applyFill="1" applyBorder="1" applyAlignment="1" applyProtection="1">
      <alignment horizontal="center" vertical="top" wrapText="1"/>
      <protection locked="0"/>
    </xf>
    <xf numFmtId="0" fontId="1" fillId="0" borderId="18" xfId="0" applyFont="1" applyBorder="1" applyAlignment="1">
      <alignment horizontal="center" vertical="top" wrapText="1"/>
    </xf>
    <xf numFmtId="0" fontId="1" fillId="0" borderId="9" xfId="0" applyFont="1" applyBorder="1" applyAlignment="1" applyProtection="1">
      <alignment horizontal="center" vertical="center" wrapText="1"/>
      <protection locked="0"/>
    </xf>
    <xf numFmtId="0" fontId="1" fillId="2" borderId="3" xfId="0" applyFont="1" applyFill="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5" fillId="0" borderId="3" xfId="0" applyFont="1" applyBorder="1" applyAlignment="1">
      <alignment horizontal="center" vertical="top" wrapText="1"/>
    </xf>
    <xf numFmtId="0" fontId="0" fillId="10" borderId="41" xfId="0" applyFill="1" applyBorder="1" applyAlignment="1">
      <alignment horizontal="left"/>
    </xf>
    <xf numFmtId="0" fontId="0" fillId="0" borderId="6" xfId="0" applyBorder="1" applyAlignment="1">
      <alignment horizontal="left"/>
    </xf>
    <xf numFmtId="0" fontId="0" fillId="10" borderId="6" xfId="0" applyFill="1" applyBorder="1" applyAlignment="1">
      <alignment horizontal="left"/>
    </xf>
    <xf numFmtId="0" fontId="0" fillId="0" borderId="6" xfId="0" applyBorder="1" applyAlignment="1">
      <alignment horizontal="left" vertical="center"/>
    </xf>
    <xf numFmtId="0" fontId="0" fillId="0" borderId="0" xfId="0" applyAlignment="1">
      <alignment horizontal="left" vertical="center"/>
    </xf>
    <xf numFmtId="49" fontId="0" fillId="0" borderId="6" xfId="0" applyNumberFormat="1" applyBorder="1" applyAlignment="1">
      <alignment horizontal="left" vertical="center"/>
    </xf>
    <xf numFmtId="49" fontId="0" fillId="0" borderId="39" xfId="0" applyNumberFormat="1" applyBorder="1" applyAlignment="1">
      <alignment horizontal="left" vertical="center"/>
    </xf>
    <xf numFmtId="49" fontId="0" fillId="0" borderId="40" xfId="0" applyNumberFormat="1"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3" fontId="0" fillId="0" borderId="6" xfId="0" applyNumberFormat="1" applyBorder="1" applyAlignment="1">
      <alignment horizontal="left" vertical="center"/>
    </xf>
    <xf numFmtId="0" fontId="8" fillId="9" borderId="18" xfId="0" applyFont="1" applyFill="1" applyBorder="1" applyAlignment="1">
      <alignment horizontal="left" vertical="center" wrapText="1"/>
    </xf>
    <xf numFmtId="0" fontId="0" fillId="0" borderId="2" xfId="0" applyBorder="1" applyAlignment="1">
      <alignment horizontal="left" vertical="center"/>
    </xf>
    <xf numFmtId="2" fontId="0" fillId="0" borderId="6" xfId="0" applyNumberFormat="1" applyBorder="1" applyAlignment="1">
      <alignment horizontal="left" vertical="center"/>
    </xf>
    <xf numFmtId="1" fontId="0" fillId="0" borderId="6" xfId="0" applyNumberFormat="1" applyBorder="1" applyAlignment="1">
      <alignment horizontal="left" vertical="center"/>
    </xf>
    <xf numFmtId="2" fontId="0" fillId="0" borderId="2" xfId="0" applyNumberFormat="1" applyBorder="1" applyAlignment="1">
      <alignment horizontal="left" vertical="center"/>
    </xf>
    <xf numFmtId="0" fontId="0" fillId="0" borderId="42" xfId="0" applyBorder="1" applyAlignment="1">
      <alignment horizontal="left" vertical="center"/>
    </xf>
    <xf numFmtId="0" fontId="17" fillId="0" borderId="6" xfId="0" applyFont="1" applyBorder="1" applyAlignment="1">
      <alignment horizontal="left" vertical="center"/>
    </xf>
    <xf numFmtId="0" fontId="0" fillId="0" borderId="5" xfId="0" applyBorder="1" applyAlignment="1">
      <alignment horizontal="left" vertical="center"/>
    </xf>
    <xf numFmtId="0" fontId="0" fillId="19" borderId="6" xfId="0" applyFill="1" applyBorder="1"/>
    <xf numFmtId="0" fontId="0" fillId="19" borderId="40" xfId="0" applyFill="1" applyBorder="1"/>
    <xf numFmtId="0" fontId="0" fillId="19" borderId="6" xfId="0" applyFill="1" applyBorder="1" applyAlignment="1">
      <alignment vertical="center"/>
    </xf>
    <xf numFmtId="0" fontId="0" fillId="19" borderId="2" xfId="0" applyFill="1" applyBorder="1" applyAlignment="1">
      <alignment vertical="center"/>
    </xf>
    <xf numFmtId="0" fontId="0" fillId="19" borderId="2" xfId="0" applyFill="1" applyBorder="1"/>
    <xf numFmtId="0" fontId="0" fillId="19" borderId="4" xfId="0" applyFill="1" applyBorder="1"/>
    <xf numFmtId="0" fontId="0" fillId="10" borderId="42" xfId="0" applyFill="1" applyBorder="1" applyAlignment="1">
      <alignment horizontal="left" vertical="center"/>
    </xf>
    <xf numFmtId="0" fontId="0" fillId="19" borderId="6" xfId="0" applyFill="1" applyBorder="1" applyAlignment="1">
      <alignment horizontal="left" vertical="center"/>
    </xf>
    <xf numFmtId="0" fontId="0" fillId="10" borderId="2" xfId="0" applyFill="1" applyBorder="1" applyAlignment="1">
      <alignment vertical="center"/>
    </xf>
    <xf numFmtId="0" fontId="0" fillId="10" borderId="4" xfId="0" applyFill="1" applyBorder="1" applyAlignment="1">
      <alignment horizontal="left"/>
    </xf>
    <xf numFmtId="0" fontId="5" fillId="11" borderId="7" xfId="0" applyFont="1" applyFill="1" applyBorder="1" applyAlignment="1" applyProtection="1">
      <alignment horizontal="center" vertical="top" wrapText="1"/>
      <protection locked="0"/>
    </xf>
    <xf numFmtId="0" fontId="5" fillId="11" borderId="7" xfId="0" applyFont="1" applyFill="1" applyBorder="1" applyAlignment="1">
      <alignment horizontal="center" vertical="top" wrapText="1"/>
    </xf>
    <xf numFmtId="0" fontId="8" fillId="9" borderId="18" xfId="0" applyFont="1" applyFill="1" applyBorder="1" applyAlignment="1">
      <alignment horizontal="left" vertical="center"/>
    </xf>
    <xf numFmtId="0" fontId="1" fillId="15" borderId="6" xfId="0" applyFont="1" applyFill="1" applyBorder="1" applyAlignment="1" applyProtection="1">
      <alignment vertical="top" wrapText="1"/>
      <protection locked="0"/>
    </xf>
    <xf numFmtId="0" fontId="22" fillId="20" borderId="5" xfId="0" applyFont="1" applyFill="1" applyBorder="1"/>
    <xf numFmtId="0" fontId="23" fillId="20" borderId="6" xfId="0" applyFont="1" applyFill="1" applyBorder="1" applyAlignment="1">
      <alignment horizontal="left" vertical="top" wrapText="1"/>
    </xf>
    <xf numFmtId="0" fontId="0" fillId="19" borderId="6" xfId="0" applyFill="1" applyBorder="1" applyAlignment="1">
      <alignment horizontal="left" vertical="top" wrapText="1"/>
    </xf>
    <xf numFmtId="0" fontId="22" fillId="0" borderId="0" xfId="0" applyFont="1"/>
    <xf numFmtId="0" fontId="0" fillId="0" borderId="3" xfId="0" applyBorder="1" applyAlignment="1">
      <alignment horizontal="left" vertical="center"/>
    </xf>
    <xf numFmtId="0" fontId="22" fillId="20" borderId="6" xfId="0" applyFont="1" applyFill="1" applyBorder="1" applyAlignment="1">
      <alignment horizontal="left" vertical="top" wrapText="1"/>
    </xf>
    <xf numFmtId="2" fontId="0" fillId="0" borderId="33" xfId="0" applyNumberFormat="1" applyBorder="1" applyAlignment="1">
      <alignment horizontal="left" vertical="center"/>
    </xf>
    <xf numFmtId="2" fontId="0" fillId="0" borderId="3" xfId="0" applyNumberFormat="1" applyBorder="1" applyAlignment="1">
      <alignment horizontal="left" vertical="center"/>
    </xf>
    <xf numFmtId="1" fontId="0" fillId="0" borderId="3" xfId="0" applyNumberFormat="1" applyBorder="1" applyAlignment="1">
      <alignment horizontal="left" vertical="center"/>
    </xf>
    <xf numFmtId="164" fontId="0" fillId="0" borderId="3" xfId="0" applyNumberFormat="1" applyBorder="1" applyAlignment="1">
      <alignment horizontal="left" vertical="center"/>
    </xf>
    <xf numFmtId="0" fontId="22" fillId="12" borderId="6" xfId="0" applyFont="1" applyFill="1" applyBorder="1"/>
    <xf numFmtId="0" fontId="22" fillId="12" borderId="5" xfId="0" applyFont="1" applyFill="1" applyBorder="1"/>
    <xf numFmtId="3" fontId="0" fillId="19" borderId="6" xfId="0" applyNumberFormat="1" applyFill="1" applyBorder="1" applyAlignment="1">
      <alignment horizontal="left" vertical="top"/>
    </xf>
    <xf numFmtId="0" fontId="0" fillId="19" borderId="6" xfId="0" applyFill="1" applyBorder="1" applyAlignment="1">
      <alignment horizontal="left"/>
    </xf>
    <xf numFmtId="0" fontId="0" fillId="0" borderId="6" xfId="0" applyBorder="1" applyAlignment="1">
      <alignment vertical="center"/>
    </xf>
    <xf numFmtId="0" fontId="22" fillId="20" borderId="6" xfId="0" applyFont="1" applyFill="1" applyBorder="1"/>
    <xf numFmtId="0" fontId="22" fillId="20" borderId="51" xfId="0" applyFont="1" applyFill="1" applyBorder="1"/>
    <xf numFmtId="0" fontId="24" fillId="11" borderId="6" xfId="0" applyFont="1" applyFill="1" applyBorder="1"/>
    <xf numFmtId="0" fontId="26" fillId="11" borderId="6" xfId="0" applyFont="1" applyFill="1" applyBorder="1"/>
    <xf numFmtId="21" fontId="26" fillId="11" borderId="6" xfId="0" applyNumberFormat="1" applyFont="1" applyFill="1" applyBorder="1"/>
    <xf numFmtId="21" fontId="26" fillId="11" borderId="6" xfId="0" applyNumberFormat="1" applyFont="1" applyFill="1" applyBorder="1" applyAlignment="1">
      <alignment horizontal="right" vertical="center"/>
    </xf>
    <xf numFmtId="0" fontId="0" fillId="0" borderId="38" xfId="0" applyBorder="1" applyAlignment="1">
      <alignment horizontal="center" vertical="center"/>
    </xf>
    <xf numFmtId="0" fontId="0" fillId="19" borderId="38" xfId="0" applyFill="1" applyBorder="1" applyAlignment="1">
      <alignment horizontal="center" vertical="center"/>
    </xf>
    <xf numFmtId="0" fontId="0" fillId="0" borderId="7" xfId="0" applyBorder="1"/>
    <xf numFmtId="0" fontId="1" fillId="15" borderId="3" xfId="0" applyFont="1" applyFill="1" applyBorder="1" applyAlignment="1" applyProtection="1">
      <alignment horizontal="center" vertical="top" wrapText="1"/>
      <protection locked="0"/>
    </xf>
    <xf numFmtId="0" fontId="1" fillId="0" borderId="6" xfId="0" applyFont="1" applyBorder="1" applyAlignment="1">
      <alignment horizontal="center" vertical="center"/>
    </xf>
    <xf numFmtId="9" fontId="1" fillId="0" borderId="6" xfId="0" applyNumberFormat="1" applyFont="1" applyBorder="1" applyAlignment="1">
      <alignment horizontal="center" vertical="center"/>
    </xf>
    <xf numFmtId="0" fontId="5" fillId="15" borderId="6" xfId="0" applyFont="1" applyFill="1" applyBorder="1" applyAlignment="1" applyProtection="1">
      <alignment horizontal="left" vertical="top" wrapText="1"/>
      <protection locked="0"/>
    </xf>
    <xf numFmtId="0" fontId="5" fillId="15" borderId="5" xfId="0" applyFont="1" applyFill="1" applyBorder="1" applyAlignment="1" applyProtection="1">
      <alignment horizontal="left" vertical="top" wrapText="1"/>
      <protection locked="0"/>
    </xf>
    <xf numFmtId="0" fontId="0" fillId="11" borderId="41" xfId="0" applyFill="1" applyBorder="1" applyAlignment="1">
      <alignment horizontal="left"/>
    </xf>
    <xf numFmtId="0" fontId="0" fillId="11" borderId="6" xfId="0" applyFill="1" applyBorder="1" applyAlignment="1">
      <alignment horizontal="left"/>
    </xf>
    <xf numFmtId="0" fontId="0" fillId="29" borderId="6" xfId="0" applyFill="1" applyBorder="1" applyAlignment="1">
      <alignment horizontal="center" vertical="center" wrapText="1"/>
    </xf>
    <xf numFmtId="0" fontId="0" fillId="29" borderId="6" xfId="0" applyFill="1" applyBorder="1" applyAlignment="1">
      <alignment horizontal="center" vertical="center"/>
    </xf>
    <xf numFmtId="0" fontId="20" fillId="19" borderId="6" xfId="0" applyFont="1" applyFill="1" applyBorder="1" applyAlignment="1">
      <alignment vertical="center" wrapText="1"/>
    </xf>
    <xf numFmtId="0" fontId="28" fillId="11" borderId="7" xfId="0" applyFont="1" applyFill="1" applyBorder="1" applyAlignment="1" applyProtection="1">
      <alignment horizontal="center" vertical="top" wrapText="1"/>
      <protection locked="0"/>
    </xf>
    <xf numFmtId="0" fontId="0" fillId="0" borderId="33" xfId="0" applyBorder="1" applyAlignment="1">
      <alignment horizontal="left" vertical="center"/>
    </xf>
    <xf numFmtId="0" fontId="12" fillId="0" borderId="7" xfId="0" applyFont="1" applyBorder="1"/>
    <xf numFmtId="0" fontId="29" fillId="18" borderId="7" xfId="0" applyFont="1" applyFill="1" applyBorder="1" applyAlignment="1">
      <alignment horizontal="left" vertical="center"/>
    </xf>
    <xf numFmtId="0" fontId="29" fillId="18" borderId="7" xfId="0" applyFont="1" applyFill="1" applyBorder="1" applyAlignment="1">
      <alignment horizontal="left" vertical="center" wrapText="1"/>
    </xf>
    <xf numFmtId="0" fontId="0" fillId="0" borderId="32" xfId="0" applyBorder="1" applyAlignment="1">
      <alignment horizontal="left" vertical="center"/>
    </xf>
    <xf numFmtId="0" fontId="0" fillId="0" borderId="0" xfId="0" applyAlignment="1">
      <alignment horizontal="left"/>
    </xf>
    <xf numFmtId="0" fontId="0" fillId="0" borderId="4" xfId="0" applyBorder="1" applyAlignment="1">
      <alignment horizontal="left"/>
    </xf>
    <xf numFmtId="0" fontId="0" fillId="0" borderId="10" xfId="0" applyBorder="1" applyAlignment="1">
      <alignment horizontal="left" vertical="center"/>
    </xf>
    <xf numFmtId="0" fontId="0" fillId="19" borderId="2" xfId="0" applyFill="1" applyBorder="1" applyAlignment="1">
      <alignment horizontal="left" vertical="center"/>
    </xf>
    <xf numFmtId="0" fontId="0" fillId="19" borderId="2" xfId="0" applyFill="1" applyBorder="1" applyAlignment="1">
      <alignment horizontal="left" vertical="top"/>
    </xf>
    <xf numFmtId="3" fontId="0" fillId="0" borderId="2" xfId="0" applyNumberFormat="1" applyBorder="1" applyAlignment="1">
      <alignment horizontal="left" vertical="center"/>
    </xf>
    <xf numFmtId="3" fontId="0" fillId="19" borderId="2" xfId="0" applyNumberFormat="1" applyFill="1" applyBorder="1" applyAlignment="1">
      <alignment horizontal="left"/>
    </xf>
    <xf numFmtId="0" fontId="31" fillId="0" borderId="0" xfId="0" applyFont="1" applyAlignment="1">
      <alignment vertical="top" wrapText="1"/>
    </xf>
    <xf numFmtId="0" fontId="21" fillId="0" borderId="0" xfId="0" applyFont="1" applyAlignment="1">
      <alignment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right"/>
    </xf>
    <xf numFmtId="0" fontId="0" fillId="0" borderId="3" xfId="0" applyBorder="1" applyAlignment="1">
      <alignment horizontal="center" vertical="center"/>
    </xf>
    <xf numFmtId="0" fontId="0" fillId="0" borderId="6" xfId="0" applyBorder="1" applyAlignment="1">
      <alignment horizontal="right" vertical="center"/>
    </xf>
    <xf numFmtId="0" fontId="0" fillId="15" borderId="6" xfId="0" applyFill="1" applyBorder="1" applyAlignment="1">
      <alignment horizontal="center" vertical="center"/>
    </xf>
    <xf numFmtId="0" fontId="5" fillId="13" borderId="0" xfId="0" applyFont="1" applyFill="1" applyAlignment="1">
      <alignment vertical="top" wrapText="1"/>
    </xf>
    <xf numFmtId="0" fontId="5" fillId="30" borderId="4" xfId="0" applyFont="1" applyFill="1" applyBorder="1" applyAlignment="1">
      <alignment vertical="top" wrapText="1"/>
    </xf>
    <xf numFmtId="0" fontId="0" fillId="13" borderId="6" xfId="0" applyFill="1" applyBorder="1" applyAlignment="1">
      <alignment horizontal="center" vertical="center"/>
    </xf>
    <xf numFmtId="0" fontId="0" fillId="13" borderId="6" xfId="0" applyFill="1" applyBorder="1" applyAlignment="1">
      <alignment horizontal="center"/>
    </xf>
    <xf numFmtId="0" fontId="1" fillId="15" borderId="7" xfId="0" applyFont="1" applyFill="1" applyBorder="1" applyAlignment="1" applyProtection="1">
      <alignment horizontal="center" vertical="top" wrapText="1"/>
      <protection locked="0"/>
    </xf>
    <xf numFmtId="0" fontId="5" fillId="8" borderId="6" xfId="0" applyFont="1" applyFill="1" applyBorder="1" applyAlignment="1">
      <alignment vertical="top" wrapText="1"/>
    </xf>
    <xf numFmtId="0" fontId="5" fillId="8" borderId="6" xfId="0" applyFont="1" applyFill="1" applyBorder="1" applyAlignment="1">
      <alignment horizontal="left" vertical="top" wrapText="1"/>
    </xf>
    <xf numFmtId="0" fontId="5" fillId="31" borderId="4" xfId="0" applyFont="1" applyFill="1" applyBorder="1" applyAlignment="1">
      <alignment vertical="top" wrapText="1"/>
    </xf>
    <xf numFmtId="0" fontId="1" fillId="8" borderId="6" xfId="0" applyFont="1" applyFill="1" applyBorder="1" applyAlignment="1">
      <alignment vertical="top" wrapText="1"/>
    </xf>
    <xf numFmtId="0" fontId="5" fillId="8" borderId="2" xfId="0" applyFont="1" applyFill="1" applyBorder="1" applyAlignment="1">
      <alignment vertical="top" wrapText="1"/>
    </xf>
    <xf numFmtId="0" fontId="1" fillId="8" borderId="5" xfId="0" applyFont="1" applyFill="1" applyBorder="1" applyAlignment="1">
      <alignment vertical="top" wrapText="1"/>
    </xf>
    <xf numFmtId="0" fontId="1" fillId="0" borderId="19" xfId="0" applyFont="1" applyBorder="1" applyAlignment="1" applyProtection="1">
      <alignment horizontal="center" vertical="top" wrapText="1"/>
      <protection locked="0"/>
    </xf>
    <xf numFmtId="0" fontId="1" fillId="8" borderId="4" xfId="0" applyFont="1" applyFill="1" applyBorder="1" applyAlignment="1">
      <alignment vertical="top" wrapText="1"/>
    </xf>
    <xf numFmtId="0" fontId="1" fillId="2" borderId="18" xfId="0" applyFont="1" applyFill="1" applyBorder="1" applyAlignment="1" applyProtection="1">
      <alignment horizontal="center" vertical="top" wrapText="1"/>
      <protection locked="0"/>
    </xf>
    <xf numFmtId="0" fontId="1" fillId="8" borderId="6" xfId="0" applyFont="1" applyFill="1" applyBorder="1" applyAlignment="1">
      <alignment wrapText="1"/>
    </xf>
    <xf numFmtId="0" fontId="0" fillId="15" borderId="2" xfId="0" applyFill="1" applyBorder="1" applyAlignment="1">
      <alignment horizontal="center" vertical="center"/>
    </xf>
    <xf numFmtId="0" fontId="1" fillId="8" borderId="6" xfId="0" applyFont="1" applyFill="1" applyBorder="1" applyAlignment="1">
      <alignment vertical="center" wrapText="1"/>
    </xf>
    <xf numFmtId="0" fontId="0" fillId="8" borderId="6" xfId="0" applyFill="1" applyBorder="1" applyAlignment="1">
      <alignment vertical="center"/>
    </xf>
    <xf numFmtId="0" fontId="1" fillId="15" borderId="7" xfId="0" applyFont="1" applyFill="1" applyBorder="1" applyAlignment="1">
      <alignment vertical="top" wrapText="1"/>
    </xf>
    <xf numFmtId="0" fontId="0" fillId="15" borderId="5" xfId="0" applyFill="1" applyBorder="1" applyAlignment="1">
      <alignment horizontal="center" vertical="center"/>
    </xf>
    <xf numFmtId="0" fontId="1" fillId="8" borderId="2" xfId="0" applyFont="1" applyFill="1" applyBorder="1" applyAlignment="1" applyProtection="1">
      <alignment horizontal="left" vertical="top" wrapText="1"/>
      <protection locked="0"/>
    </xf>
    <xf numFmtId="0" fontId="1" fillId="8" borderId="6" xfId="0" applyFont="1" applyFill="1" applyBorder="1" applyAlignment="1">
      <alignment vertical="center"/>
    </xf>
    <xf numFmtId="0" fontId="0" fillId="32" borderId="0" xfId="0" applyFill="1"/>
    <xf numFmtId="0" fontId="0" fillId="32" borderId="0" xfId="0" applyFill="1" applyAlignment="1">
      <alignment horizontal="center" vertical="center"/>
    </xf>
    <xf numFmtId="0" fontId="5" fillId="8" borderId="7" xfId="0" applyFont="1" applyFill="1" applyBorder="1" applyAlignment="1">
      <alignment horizontal="left" vertical="top" wrapText="1"/>
    </xf>
    <xf numFmtId="0" fontId="5" fillId="8" borderId="12" xfId="0" applyFont="1" applyFill="1" applyBorder="1" applyAlignment="1">
      <alignment horizontal="left" vertical="top" wrapText="1"/>
    </xf>
    <xf numFmtId="0" fontId="5" fillId="8" borderId="6" xfId="0" applyFont="1" applyFill="1" applyBorder="1" applyAlignment="1" applyProtection="1">
      <alignment vertical="top" wrapText="1"/>
      <protection locked="0"/>
    </xf>
    <xf numFmtId="0" fontId="0" fillId="8" borderId="6" xfId="0" applyFill="1" applyBorder="1"/>
    <xf numFmtId="0" fontId="5" fillId="8" borderId="6" xfId="0" applyFont="1" applyFill="1" applyBorder="1" applyAlignment="1" applyProtection="1">
      <alignment horizontal="left" vertical="top" wrapText="1"/>
      <protection locked="0"/>
    </xf>
    <xf numFmtId="0" fontId="1" fillId="8" borderId="6" xfId="0" applyFont="1" applyFill="1" applyBorder="1" applyAlignment="1" applyProtection="1">
      <alignment vertical="top" wrapText="1"/>
      <protection locked="0"/>
    </xf>
    <xf numFmtId="0" fontId="1" fillId="13" borderId="6" xfId="0" applyFont="1" applyFill="1" applyBorder="1"/>
    <xf numFmtId="0" fontId="1" fillId="13" borderId="6" xfId="0" applyFont="1" applyFill="1" applyBorder="1" applyAlignment="1">
      <alignment vertical="top" wrapText="1"/>
    </xf>
    <xf numFmtId="0" fontId="0" fillId="0" borderId="0" xfId="0" applyAlignment="1">
      <alignment horizontal="left" vertical="top" wrapText="1"/>
    </xf>
    <xf numFmtId="0" fontId="2" fillId="3" borderId="5"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top" wrapText="1"/>
      <protection locked="0"/>
    </xf>
    <xf numFmtId="0" fontId="2" fillId="3" borderId="33" xfId="0" applyFont="1" applyFill="1" applyBorder="1" applyAlignment="1" applyProtection="1">
      <alignment horizontal="center" vertical="center" wrapText="1"/>
      <protection locked="0"/>
    </xf>
    <xf numFmtId="164" fontId="16" fillId="13" borderId="20" xfId="0" applyNumberFormat="1" applyFont="1" applyFill="1" applyBorder="1" applyAlignment="1">
      <alignment horizontal="left" vertical="center"/>
    </xf>
    <xf numFmtId="0" fontId="1" fillId="13" borderId="6" xfId="0" applyFont="1" applyFill="1" applyBorder="1" applyAlignment="1" applyProtection="1">
      <alignment horizontal="left" vertical="top" wrapText="1"/>
      <protection locked="0"/>
    </xf>
    <xf numFmtId="0" fontId="5" fillId="13" borderId="2" xfId="0" applyFont="1" applyFill="1" applyBorder="1" applyAlignment="1">
      <alignment vertical="top" wrapText="1"/>
    </xf>
    <xf numFmtId="0" fontId="1" fillId="13" borderId="12" xfId="0" applyFont="1" applyFill="1" applyBorder="1" applyAlignment="1" applyProtection="1">
      <alignment horizontal="left" vertical="top" wrapText="1"/>
      <protection locked="0"/>
    </xf>
    <xf numFmtId="0" fontId="5" fillId="13" borderId="12" xfId="0" applyFont="1" applyFill="1" applyBorder="1" applyAlignment="1">
      <alignment horizontal="left" vertical="top" wrapText="1"/>
    </xf>
    <xf numFmtId="0" fontId="5" fillId="13" borderId="6" xfId="0" applyFont="1" applyFill="1" applyBorder="1" applyAlignment="1">
      <alignment vertical="top" wrapText="1"/>
    </xf>
    <xf numFmtId="0" fontId="1" fillId="13" borderId="5" xfId="0" applyFont="1" applyFill="1" applyBorder="1" applyAlignment="1" applyProtection="1">
      <alignment horizontal="left" vertical="top" wrapText="1"/>
      <protection locked="0"/>
    </xf>
    <xf numFmtId="0" fontId="0" fillId="13" borderId="6" xfId="0" applyFill="1" applyBorder="1" applyAlignment="1">
      <alignment horizontal="left" vertical="center"/>
    </xf>
    <xf numFmtId="0" fontId="5" fillId="13" borderId="34" xfId="0" applyFont="1" applyFill="1" applyBorder="1" applyAlignment="1">
      <alignment vertical="top" wrapText="1"/>
    </xf>
    <xf numFmtId="0" fontId="5" fillId="13" borderId="6" xfId="0" applyFont="1" applyFill="1" applyBorder="1" applyAlignment="1">
      <alignment horizontal="left" vertical="top" wrapText="1"/>
    </xf>
    <xf numFmtId="0" fontId="0" fillId="13" borderId="6" xfId="0" applyFill="1" applyBorder="1"/>
    <xf numFmtId="0" fontId="0" fillId="13" borderId="6" xfId="0" applyFill="1" applyBorder="1" applyAlignment="1">
      <alignment vertical="center"/>
    </xf>
    <xf numFmtId="0" fontId="1" fillId="13" borderId="6" xfId="0" applyFont="1" applyFill="1" applyBorder="1" applyAlignment="1" applyProtection="1">
      <alignment vertical="top" wrapText="1"/>
      <protection locked="0"/>
    </xf>
    <xf numFmtId="0" fontId="5" fillId="13" borderId="6" xfId="0" applyFont="1" applyFill="1" applyBorder="1" applyAlignment="1" applyProtection="1">
      <alignment vertical="top" wrapText="1"/>
      <protection locked="0"/>
    </xf>
    <xf numFmtId="0" fontId="0" fillId="13" borderId="3" xfId="0" applyFill="1" applyBorder="1" applyAlignment="1">
      <alignment horizontal="left" vertical="center"/>
    </xf>
    <xf numFmtId="0" fontId="5" fillId="13" borderId="6" xfId="0" applyFont="1" applyFill="1" applyBorder="1" applyAlignment="1" applyProtection="1">
      <alignment horizontal="left" vertical="top" wrapText="1"/>
      <protection locked="0"/>
    </xf>
    <xf numFmtId="0" fontId="5" fillId="13" borderId="5" xfId="0" applyFont="1" applyFill="1" applyBorder="1" applyAlignment="1" applyProtection="1">
      <alignment horizontal="left" vertical="top" wrapText="1"/>
      <protection locked="0"/>
    </xf>
    <xf numFmtId="0" fontId="1" fillId="13" borderId="6" xfId="0" applyFont="1" applyFill="1" applyBorder="1" applyAlignment="1">
      <alignment horizontal="center" vertical="top" wrapText="1"/>
    </xf>
    <xf numFmtId="0" fontId="1" fillId="13" borderId="6" xfId="0" applyFont="1" applyFill="1" applyBorder="1" applyAlignment="1" applyProtection="1">
      <alignment horizontal="left" vertical="top"/>
      <protection locked="0"/>
    </xf>
    <xf numFmtId="0" fontId="2" fillId="13" borderId="6" xfId="0" applyFont="1" applyFill="1" applyBorder="1" applyAlignment="1" applyProtection="1">
      <alignment horizontal="left" vertical="top"/>
      <protection locked="0"/>
    </xf>
    <xf numFmtId="0" fontId="1" fillId="13" borderId="6" xfId="0" applyFont="1" applyFill="1" applyBorder="1" applyAlignment="1">
      <alignment horizontal="left" vertical="top" wrapText="1"/>
    </xf>
    <xf numFmtId="0" fontId="26" fillId="13" borderId="6" xfId="0" applyFont="1" applyFill="1" applyBorder="1"/>
    <xf numFmtId="0" fontId="1" fillId="13" borderId="7" xfId="0" applyFont="1" applyFill="1" applyBorder="1"/>
    <xf numFmtId="0" fontId="1" fillId="13" borderId="8" xfId="0" applyFont="1" applyFill="1" applyBorder="1" applyAlignment="1" applyProtection="1">
      <alignment horizontal="center" vertical="top" wrapText="1"/>
      <protection locked="0"/>
    </xf>
    <xf numFmtId="0" fontId="1" fillId="13" borderId="5" xfId="0" applyFont="1" applyFill="1" applyBorder="1"/>
    <xf numFmtId="0" fontId="1" fillId="13" borderId="6" xfId="0" applyFont="1" applyFill="1" applyBorder="1" applyAlignment="1">
      <alignment horizontal="center" vertical="top"/>
    </xf>
    <xf numFmtId="0" fontId="1" fillId="13" borderId="6" xfId="0" applyFont="1" applyFill="1" applyBorder="1" applyAlignment="1">
      <alignment wrapText="1"/>
    </xf>
    <xf numFmtId="0" fontId="1" fillId="13" borderId="6" xfId="0" applyFont="1" applyFill="1" applyBorder="1" applyAlignment="1">
      <alignment vertical="center" wrapText="1"/>
    </xf>
    <xf numFmtId="0" fontId="1" fillId="13" borderId="6" xfId="0" applyFont="1" applyFill="1" applyBorder="1" applyAlignment="1">
      <alignment vertical="top"/>
    </xf>
    <xf numFmtId="3" fontId="0" fillId="13" borderId="6" xfId="0" applyNumberFormat="1" applyFill="1" applyBorder="1" applyAlignment="1">
      <alignment horizontal="left" vertical="center"/>
    </xf>
    <xf numFmtId="0" fontId="0" fillId="13" borderId="6" xfId="0" applyFill="1" applyBorder="1" applyAlignment="1">
      <alignment horizontal="left"/>
    </xf>
    <xf numFmtId="0" fontId="0" fillId="13" borderId="39" xfId="0" applyFill="1" applyBorder="1" applyAlignment="1">
      <alignment horizontal="left" vertical="center"/>
    </xf>
    <xf numFmtId="0" fontId="0" fillId="13" borderId="40" xfId="0" applyFill="1" applyBorder="1" applyAlignment="1">
      <alignment horizontal="left" vertical="center"/>
    </xf>
    <xf numFmtId="0" fontId="1" fillId="13" borderId="6" xfId="0" applyFont="1" applyFill="1" applyBorder="1" applyAlignment="1">
      <alignment horizontal="left" vertical="center"/>
    </xf>
    <xf numFmtId="3" fontId="0" fillId="13" borderId="6" xfId="0" applyNumberFormat="1" applyFill="1" applyBorder="1" applyAlignment="1">
      <alignment horizontal="left" vertical="top"/>
    </xf>
    <xf numFmtId="3" fontId="0" fillId="13" borderId="6" xfId="0" applyNumberFormat="1" applyFill="1" applyBorder="1" applyAlignment="1">
      <alignment horizontal="left"/>
    </xf>
    <xf numFmtId="0" fontId="0" fillId="13" borderId="46" xfId="0" applyFill="1" applyBorder="1"/>
    <xf numFmtId="0" fontId="1" fillId="13" borderId="5" xfId="0" applyFont="1" applyFill="1" applyBorder="1" applyAlignment="1">
      <alignment horizontal="left" vertical="top" wrapText="1"/>
    </xf>
    <xf numFmtId="0" fontId="1" fillId="13" borderId="5" xfId="0" applyFont="1" applyFill="1" applyBorder="1" applyAlignment="1">
      <alignment vertical="top" wrapText="1"/>
    </xf>
    <xf numFmtId="0" fontId="1" fillId="13" borderId="12" xfId="0" applyFont="1" applyFill="1" applyBorder="1" applyAlignment="1" applyProtection="1">
      <alignment horizontal="center" vertical="top" wrapText="1"/>
      <protection locked="0"/>
    </xf>
    <xf numFmtId="0" fontId="1" fillId="13" borderId="7" xfId="0" applyFont="1" applyFill="1" applyBorder="1" applyAlignment="1">
      <alignment vertical="top" wrapText="1"/>
    </xf>
    <xf numFmtId="0" fontId="1" fillId="13" borderId="4" xfId="0" applyFont="1" applyFill="1" applyBorder="1" applyAlignment="1">
      <alignment vertical="top" wrapText="1"/>
    </xf>
    <xf numFmtId="0" fontId="1" fillId="13" borderId="6" xfId="0" applyFont="1" applyFill="1" applyBorder="1" applyAlignment="1">
      <alignment horizontal="left" vertical="top"/>
    </xf>
    <xf numFmtId="0" fontId="5" fillId="13" borderId="6" xfId="0" applyFont="1" applyFill="1" applyBorder="1" applyAlignment="1">
      <alignment wrapText="1"/>
    </xf>
    <xf numFmtId="9" fontId="1" fillId="0" borderId="3" xfId="0" applyNumberFormat="1" applyFont="1" applyBorder="1" applyAlignment="1">
      <alignment horizontal="center" vertical="center"/>
    </xf>
    <xf numFmtId="0" fontId="0" fillId="0" borderId="9" xfId="0" applyBorder="1"/>
    <xf numFmtId="0" fontId="12" fillId="0" borderId="9" xfId="0" applyFont="1" applyBorder="1"/>
    <xf numFmtId="0" fontId="5" fillId="13" borderId="2" xfId="0" applyFont="1" applyFill="1" applyBorder="1" applyAlignment="1">
      <alignment horizontal="left" vertical="top" wrapText="1"/>
    </xf>
    <xf numFmtId="0" fontId="8" fillId="9" borderId="17" xfId="0" applyFont="1" applyFill="1" applyBorder="1" applyAlignment="1">
      <alignment horizontal="left" vertical="center"/>
    </xf>
    <xf numFmtId="0" fontId="1" fillId="0" borderId="24" xfId="0" applyFont="1" applyBorder="1" applyAlignment="1">
      <alignment horizontal="left" vertical="center" wrapText="1"/>
    </xf>
    <xf numFmtId="0" fontId="1" fillId="0" borderId="27" xfId="0" applyFont="1" applyBorder="1" applyAlignment="1">
      <alignment horizontal="left" vertical="center" wrapText="1"/>
    </xf>
    <xf numFmtId="0" fontId="1" fillId="0" borderId="3" xfId="0" applyFont="1" applyBorder="1" applyAlignment="1">
      <alignment horizontal="center" vertical="center"/>
    </xf>
    <xf numFmtId="0" fontId="1" fillId="0" borderId="6" xfId="0" applyFont="1" applyBorder="1" applyAlignment="1">
      <alignment horizontal="center" vertical="center" wrapText="1"/>
    </xf>
    <xf numFmtId="0" fontId="8" fillId="9" borderId="32"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0" fillId="0" borderId="5" xfId="0" applyBorder="1"/>
    <xf numFmtId="0" fontId="8" fillId="9" borderId="23" xfId="0" applyFont="1" applyFill="1" applyBorder="1" applyAlignment="1">
      <alignment horizontal="left" vertical="center"/>
    </xf>
    <xf numFmtId="0" fontId="1" fillId="0" borderId="19" xfId="0" applyFont="1" applyBorder="1" applyAlignment="1">
      <alignment horizontal="left" vertical="center"/>
    </xf>
    <xf numFmtId="0" fontId="15" fillId="0" borderId="3" xfId="0" applyFont="1" applyBorder="1"/>
    <xf numFmtId="0" fontId="0" fillId="0" borderId="46" xfId="0" applyBorder="1"/>
    <xf numFmtId="0" fontId="0" fillId="0" borderId="4" xfId="0" applyBorder="1"/>
    <xf numFmtId="0" fontId="0" fillId="11" borderId="5" xfId="0" applyFill="1" applyBorder="1" applyAlignment="1">
      <alignment horizontal="left"/>
    </xf>
    <xf numFmtId="0" fontId="8" fillId="9" borderId="3" xfId="0" applyFont="1" applyFill="1" applyBorder="1" applyAlignment="1">
      <alignment horizontal="left" vertical="center" wrapText="1"/>
    </xf>
    <xf numFmtId="0" fontId="16" fillId="13" borderId="6" xfId="0" applyFont="1" applyFill="1" applyBorder="1" applyAlignment="1">
      <alignment horizontal="left" vertical="center"/>
    </xf>
    <xf numFmtId="0" fontId="1" fillId="0" borderId="24" xfId="0" applyFont="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center" vertical="center" wrapText="1"/>
    </xf>
    <xf numFmtId="49" fontId="0" fillId="0" borderId="4" xfId="0" applyNumberFormat="1" applyBorder="1" applyAlignment="1">
      <alignment vertical="center"/>
    </xf>
    <xf numFmtId="0" fontId="22" fillId="0" borderId="0" xfId="0" applyFont="1" applyAlignment="1">
      <alignment wrapText="1"/>
    </xf>
    <xf numFmtId="0" fontId="1" fillId="10" borderId="6" xfId="0" quotePrefix="1" applyFont="1" applyFill="1" applyBorder="1" applyAlignment="1">
      <alignment vertical="center" wrapText="1"/>
    </xf>
    <xf numFmtId="0" fontId="0" fillId="0" borderId="3" xfId="0" applyBorder="1" applyAlignment="1">
      <alignment vertical="center"/>
    </xf>
    <xf numFmtId="0" fontId="0" fillId="0" borderId="37" xfId="0" applyBorder="1" applyAlignment="1">
      <alignment horizontal="left" vertical="center" wrapText="1"/>
    </xf>
    <xf numFmtId="0" fontId="0" fillId="0" borderId="19" xfId="0" applyBorder="1" applyAlignment="1">
      <alignment horizontal="left" vertical="center" wrapText="1"/>
    </xf>
    <xf numFmtId="0" fontId="30" fillId="10" borderId="9" xfId="0" applyFont="1" applyFill="1" applyBorder="1" applyAlignment="1">
      <alignment horizontal="center"/>
    </xf>
    <xf numFmtId="0" fontId="30" fillId="10" borderId="16" xfId="0" applyFont="1" applyFill="1" applyBorder="1" applyAlignment="1">
      <alignment horizontal="center"/>
    </xf>
    <xf numFmtId="0" fontId="0" fillId="0" borderId="46" xfId="0" applyBorder="1" applyAlignment="1">
      <alignment horizontal="center" vertical="center" wrapText="1"/>
    </xf>
    <xf numFmtId="0" fontId="1" fillId="10" borderId="18" xfId="0" applyFont="1" applyFill="1" applyBorder="1" applyAlignment="1">
      <alignment vertical="center" wrapText="1"/>
    </xf>
    <xf numFmtId="0" fontId="0" fillId="0" borderId="19" xfId="0" applyBorder="1" applyAlignment="1">
      <alignment vertical="center" wrapText="1"/>
    </xf>
    <xf numFmtId="0" fontId="0" fillId="0" borderId="7" xfId="0" applyBorder="1" applyAlignment="1">
      <alignment wrapText="1"/>
    </xf>
    <xf numFmtId="0" fontId="0" fillId="0" borderId="6" xfId="0" applyBorder="1" applyAlignment="1">
      <alignment wrapText="1"/>
    </xf>
    <xf numFmtId="0" fontId="0" fillId="0" borderId="9" xfId="0" applyBorder="1" applyAlignment="1">
      <alignment wrapText="1"/>
    </xf>
    <xf numFmtId="0" fontId="1" fillId="0" borderId="12" xfId="0" applyFont="1" applyBorder="1" applyAlignment="1">
      <alignment horizontal="left" vertical="center"/>
    </xf>
    <xf numFmtId="0" fontId="34" fillId="0" borderId="3" xfId="0" applyFont="1" applyBorder="1" applyAlignment="1">
      <alignment wrapText="1"/>
    </xf>
    <xf numFmtId="0" fontId="1" fillId="0" borderId="18" xfId="0" applyFont="1" applyBorder="1" applyAlignment="1">
      <alignment horizontal="left" vertical="center"/>
    </xf>
    <xf numFmtId="0" fontId="1" fillId="0" borderId="3" xfId="0" applyFont="1" applyBorder="1" applyAlignment="1">
      <alignment horizontal="left" vertical="center"/>
    </xf>
    <xf numFmtId="0" fontId="0" fillId="0" borderId="2" xfId="0" applyBorder="1"/>
    <xf numFmtId="0" fontId="1" fillId="2" borderId="75" xfId="0" applyFont="1" applyFill="1" applyBorder="1" applyAlignment="1" applyProtection="1">
      <alignment horizontal="left" vertical="top" wrapText="1"/>
      <protection locked="0"/>
    </xf>
    <xf numFmtId="0" fontId="0" fillId="0" borderId="6" xfId="0" applyBorder="1" applyAlignment="1">
      <alignment horizontal="left" vertical="top"/>
    </xf>
    <xf numFmtId="0" fontId="1" fillId="2" borderId="6" xfId="0" applyFont="1" applyFill="1" applyBorder="1" applyAlignment="1" applyProtection="1">
      <alignment horizontal="center" vertical="center" wrapText="1"/>
      <protection locked="0"/>
    </xf>
    <xf numFmtId="0" fontId="35" fillId="13" borderId="6" xfId="0" applyFont="1" applyFill="1" applyBorder="1" applyAlignment="1">
      <alignment vertical="top" wrapText="1"/>
    </xf>
    <xf numFmtId="0" fontId="0" fillId="13" borderId="6" xfId="0" applyFill="1" applyBorder="1" applyAlignment="1">
      <alignment horizontal="left" vertical="center" wrapText="1"/>
    </xf>
    <xf numFmtId="0" fontId="5" fillId="34" borderId="7" xfId="0" applyFont="1" applyFill="1" applyBorder="1" applyAlignment="1">
      <alignment horizontal="center" vertical="top" wrapText="1"/>
    </xf>
    <xf numFmtId="0" fontId="5" fillId="34" borderId="11" xfId="0" applyFont="1" applyFill="1" applyBorder="1" applyAlignment="1">
      <alignment vertical="top" wrapText="1"/>
    </xf>
    <xf numFmtId="0" fontId="1" fillId="13" borderId="9" xfId="0" applyFont="1" applyFill="1" applyBorder="1" applyAlignment="1" applyProtection="1">
      <alignment horizontal="center" vertical="top" wrapText="1"/>
      <protection locked="0"/>
    </xf>
    <xf numFmtId="0" fontId="5" fillId="13" borderId="8" xfId="0" applyFont="1" applyFill="1" applyBorder="1" applyAlignment="1">
      <alignment vertical="top" wrapText="1"/>
    </xf>
    <xf numFmtId="0" fontId="5" fillId="13" borderId="4" xfId="0" applyFont="1" applyFill="1" applyBorder="1" applyAlignment="1">
      <alignment vertical="top" wrapText="1"/>
    </xf>
    <xf numFmtId="0" fontId="1" fillId="0" borderId="19" xfId="0" applyFont="1" applyBorder="1" applyAlignment="1">
      <alignment horizontal="center" vertical="top" wrapText="1"/>
    </xf>
    <xf numFmtId="0" fontId="1" fillId="13" borderId="9" xfId="0" applyFont="1" applyFill="1" applyBorder="1" applyAlignment="1">
      <alignment horizontal="left" vertical="center"/>
    </xf>
    <xf numFmtId="0" fontId="0" fillId="13" borderId="63" xfId="0" applyFill="1" applyBorder="1" applyAlignment="1">
      <alignment horizontal="left" vertical="center"/>
    </xf>
    <xf numFmtId="0" fontId="0" fillId="0" borderId="3" xfId="0" applyBorder="1" applyAlignment="1">
      <alignment horizontal="left" vertical="top"/>
    </xf>
    <xf numFmtId="0" fontId="0" fillId="13" borderId="6" xfId="0" applyFill="1" applyBorder="1" applyAlignment="1">
      <alignment horizontal="left" vertical="top"/>
    </xf>
    <xf numFmtId="0" fontId="0" fillId="0" borderId="6" xfId="0" applyBorder="1" applyAlignment="1">
      <alignment vertical="top"/>
    </xf>
    <xf numFmtId="0" fontId="1" fillId="0" borderId="12" xfId="0" applyFont="1" applyBorder="1" applyAlignment="1" applyProtection="1">
      <alignment horizontal="center" vertical="top" wrapText="1"/>
      <protection locked="0"/>
    </xf>
    <xf numFmtId="0" fontId="5" fillId="13" borderId="12" xfId="0" applyFont="1" applyFill="1" applyBorder="1" applyAlignment="1">
      <alignment vertical="top" wrapText="1"/>
    </xf>
    <xf numFmtId="0" fontId="6" fillId="13" borderId="7" xfId="0" applyFont="1" applyFill="1" applyBorder="1" applyAlignment="1">
      <alignment horizontal="left" vertical="top" wrapText="1"/>
    </xf>
    <xf numFmtId="0" fontId="0" fillId="0" borderId="3" xfId="0" applyBorder="1" applyAlignment="1">
      <alignment vertical="center" wrapText="1"/>
    </xf>
    <xf numFmtId="0" fontId="0" fillId="13" borderId="5" xfId="0" applyFill="1" applyBorder="1" applyAlignment="1">
      <alignment horizontal="left" vertical="center"/>
    </xf>
    <xf numFmtId="0" fontId="1" fillId="0" borderId="5" xfId="0" applyFont="1" applyBorder="1" applyAlignment="1">
      <alignment horizontal="center" vertical="center"/>
    </xf>
    <xf numFmtId="0" fontId="5" fillId="13" borderId="8" xfId="0" applyFont="1" applyFill="1" applyBorder="1" applyAlignment="1">
      <alignment horizontal="center" vertical="top" wrapText="1"/>
    </xf>
    <xf numFmtId="0" fontId="11" fillId="13" borderId="34" xfId="1" applyFill="1" applyBorder="1" applyAlignment="1">
      <alignment vertical="top" wrapText="1"/>
    </xf>
    <xf numFmtId="0" fontId="5" fillId="13" borderId="7" xfId="0" applyFont="1" applyFill="1" applyBorder="1" applyAlignment="1">
      <alignment horizontal="center" vertical="top" wrapText="1"/>
    </xf>
    <xf numFmtId="0" fontId="5" fillId="13" borderId="5" xfId="0" applyFont="1" applyFill="1" applyBorder="1" applyAlignment="1">
      <alignment vertical="top" wrapText="1"/>
    </xf>
    <xf numFmtId="164" fontId="1" fillId="0" borderId="12" xfId="0" applyNumberFormat="1" applyFont="1" applyBorder="1" applyAlignment="1">
      <alignment horizontal="left" vertical="center"/>
    </xf>
    <xf numFmtId="164" fontId="16" fillId="13" borderId="17" xfId="0" applyNumberFormat="1" applyFont="1" applyFill="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23" xfId="0" applyFont="1" applyBorder="1" applyAlignment="1">
      <alignment horizontal="left" vertical="center" wrapText="1"/>
    </xf>
    <xf numFmtId="0" fontId="1" fillId="13" borderId="4" xfId="0" applyFont="1" applyFill="1" applyBorder="1"/>
    <xf numFmtId="0" fontId="25" fillId="0" borderId="12" xfId="0" applyFont="1" applyBorder="1" applyAlignment="1">
      <alignment wrapText="1"/>
    </xf>
    <xf numFmtId="0" fontId="37" fillId="0" borderId="6" xfId="0" applyFont="1" applyBorder="1" applyAlignment="1">
      <alignmen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center" wrapText="1"/>
    </xf>
    <xf numFmtId="0" fontId="20" fillId="0" borderId="0" xfId="0" applyFont="1" applyAlignment="1">
      <alignment wrapText="1"/>
    </xf>
    <xf numFmtId="0" fontId="0" fillId="0" borderId="32"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38" fillId="0" borderId="6" xfId="0" applyFont="1" applyBorder="1" applyAlignment="1">
      <alignment horizontal="center" vertical="center"/>
    </xf>
    <xf numFmtId="0" fontId="20" fillId="13" borderId="5" xfId="0" applyFont="1" applyFill="1" applyBorder="1" applyAlignment="1">
      <alignment horizontal="center" vertical="top" wrapText="1"/>
    </xf>
    <xf numFmtId="0" fontId="20" fillId="13" borderId="6" xfId="0" applyFont="1" applyFill="1" applyBorder="1" applyAlignment="1">
      <alignment horizontal="center" vertical="top" wrapText="1"/>
    </xf>
    <xf numFmtId="0" fontId="7" fillId="0" borderId="6" xfId="0" applyFont="1" applyBorder="1" applyAlignment="1">
      <alignment horizontal="left" vertical="center"/>
    </xf>
    <xf numFmtId="0" fontId="0" fillId="13" borderId="5" xfId="0" applyFill="1" applyBorder="1" applyAlignment="1">
      <alignment horizontal="left"/>
    </xf>
    <xf numFmtId="0" fontId="7" fillId="8" borderId="3" xfId="0" applyFont="1" applyFill="1" applyBorder="1" applyAlignment="1" applyProtection="1">
      <alignment horizontal="left" vertical="top" wrapText="1"/>
      <protection locked="0"/>
    </xf>
    <xf numFmtId="0" fontId="0" fillId="8" borderId="6" xfId="0" applyFill="1" applyBorder="1" applyAlignment="1">
      <alignment horizontal="left" vertical="center"/>
    </xf>
    <xf numFmtId="0" fontId="1" fillId="8" borderId="6" xfId="0" applyFont="1" applyFill="1" applyBorder="1" applyAlignment="1">
      <alignment horizontal="left" vertical="center"/>
    </xf>
    <xf numFmtId="0" fontId="22" fillId="13" borderId="6" xfId="0" applyFont="1" applyFill="1" applyBorder="1" applyAlignment="1">
      <alignment vertical="top"/>
    </xf>
    <xf numFmtId="0" fontId="22" fillId="13" borderId="5" xfId="0" applyFont="1" applyFill="1" applyBorder="1" applyAlignment="1">
      <alignment vertical="top"/>
    </xf>
    <xf numFmtId="0" fontId="20" fillId="13" borderId="6" xfId="0" applyFont="1" applyFill="1" applyBorder="1" applyAlignment="1">
      <alignment vertical="center" wrapText="1"/>
    </xf>
    <xf numFmtId="0" fontId="22" fillId="13" borderId="6" xfId="0" applyFont="1" applyFill="1" applyBorder="1" applyAlignment="1">
      <alignment horizontal="left" vertical="top"/>
    </xf>
    <xf numFmtId="0" fontId="22" fillId="13" borderId="5" xfId="0" applyFont="1" applyFill="1" applyBorder="1" applyAlignment="1">
      <alignment horizontal="left" vertical="top"/>
    </xf>
    <xf numFmtId="0" fontId="0" fillId="13" borderId="6" xfId="0" applyFill="1" applyBorder="1" applyAlignment="1">
      <alignment vertical="top"/>
    </xf>
    <xf numFmtId="0" fontId="22" fillId="8" borderId="6" xfId="0" applyFont="1" applyFill="1" applyBorder="1" applyAlignment="1">
      <alignment vertical="top"/>
    </xf>
    <xf numFmtId="0" fontId="22" fillId="8" borderId="5" xfId="0" applyFont="1" applyFill="1" applyBorder="1" applyAlignment="1">
      <alignment vertical="top"/>
    </xf>
    <xf numFmtId="0" fontId="22" fillId="8" borderId="6" xfId="0" applyFont="1" applyFill="1" applyBorder="1" applyAlignment="1">
      <alignment horizontal="left" vertical="top"/>
    </xf>
    <xf numFmtId="0" fontId="22" fillId="8" borderId="5" xfId="0" applyFont="1" applyFill="1" applyBorder="1" applyAlignment="1">
      <alignment horizontal="left" vertical="top"/>
    </xf>
    <xf numFmtId="0" fontId="0" fillId="8" borderId="6" xfId="0" applyFill="1" applyBorder="1" applyAlignment="1">
      <alignment horizontal="left" vertical="top"/>
    </xf>
    <xf numFmtId="0" fontId="31" fillId="8" borderId="6" xfId="0" applyFont="1" applyFill="1" applyBorder="1" applyAlignment="1">
      <alignment vertical="center" wrapText="1"/>
    </xf>
    <xf numFmtId="0" fontId="43" fillId="13" borderId="3" xfId="0" applyFont="1" applyFill="1" applyBorder="1" applyAlignment="1">
      <alignment horizontal="left" vertical="top" wrapText="1"/>
    </xf>
    <xf numFmtId="0" fontId="22" fillId="13" borderId="3" xfId="0" applyFont="1" applyFill="1" applyBorder="1" applyAlignment="1">
      <alignment horizontal="left" vertical="top" wrapText="1"/>
    </xf>
    <xf numFmtId="0" fontId="0" fillId="13" borderId="3" xfId="0" applyFill="1" applyBorder="1" applyAlignment="1">
      <alignment horizontal="left" vertical="top" wrapText="1"/>
    </xf>
    <xf numFmtId="0" fontId="43" fillId="8" borderId="5" xfId="0" applyFont="1" applyFill="1" applyBorder="1" applyAlignment="1">
      <alignment horizontal="left" vertical="top" wrapText="1"/>
    </xf>
    <xf numFmtId="0" fontId="43" fillId="8" borderId="6" xfId="0" applyFont="1" applyFill="1" applyBorder="1" applyAlignment="1">
      <alignment horizontal="left" vertical="top" wrapText="1"/>
    </xf>
    <xf numFmtId="0" fontId="42" fillId="8" borderId="6" xfId="0" applyFont="1" applyFill="1" applyBorder="1" applyAlignment="1">
      <alignment horizontal="left" vertical="top" wrapText="1"/>
    </xf>
    <xf numFmtId="0" fontId="34" fillId="8" borderId="6" xfId="0" applyFont="1" applyFill="1" applyBorder="1" applyAlignment="1">
      <alignment wrapText="1"/>
    </xf>
    <xf numFmtId="0" fontId="0" fillId="8" borderId="5" xfId="0" applyFill="1" applyBorder="1"/>
    <xf numFmtId="164" fontId="16" fillId="8" borderId="20" xfId="0" applyNumberFormat="1" applyFont="1" applyFill="1" applyBorder="1" applyAlignment="1">
      <alignment horizontal="left" vertical="center"/>
    </xf>
    <xf numFmtId="164" fontId="16" fillId="8" borderId="17" xfId="0" applyNumberFormat="1" applyFont="1" applyFill="1" applyBorder="1" applyAlignment="1">
      <alignment horizontal="left" vertical="center"/>
    </xf>
    <xf numFmtId="0" fontId="16" fillId="8" borderId="6" xfId="0" applyFont="1" applyFill="1" applyBorder="1" applyAlignment="1">
      <alignment horizontal="left" vertical="center"/>
    </xf>
    <xf numFmtId="0" fontId="22" fillId="8" borderId="6" xfId="0" applyFont="1" applyFill="1" applyBorder="1" applyAlignment="1">
      <alignment horizontal="left" vertical="center" wrapText="1"/>
    </xf>
    <xf numFmtId="49" fontId="0" fillId="8" borderId="4" xfId="0" applyNumberFormat="1" applyFill="1" applyBorder="1" applyAlignment="1">
      <alignment vertical="center"/>
    </xf>
    <xf numFmtId="21" fontId="0" fillId="8" borderId="5" xfId="0" applyNumberFormat="1" applyFill="1" applyBorder="1" applyAlignment="1">
      <alignment horizontal="center" vertical="center"/>
    </xf>
    <xf numFmtId="0" fontId="22" fillId="13" borderId="5" xfId="0" applyFont="1" applyFill="1" applyBorder="1" applyAlignment="1">
      <alignment horizontal="center"/>
    </xf>
    <xf numFmtId="0" fontId="22" fillId="15" borderId="3" xfId="0" applyFont="1" applyFill="1" applyBorder="1" applyAlignment="1">
      <alignment horizontal="left" vertical="top" wrapText="1"/>
    </xf>
    <xf numFmtId="0" fontId="0" fillId="15" borderId="3" xfId="0" applyFill="1" applyBorder="1" applyAlignment="1">
      <alignment horizontal="left" vertical="top" wrapText="1"/>
    </xf>
    <xf numFmtId="0" fontId="0" fillId="13" borderId="39" xfId="0" applyFill="1" applyBorder="1"/>
    <xf numFmtId="0" fontId="22" fillId="13" borderId="40" xfId="0" applyFont="1" applyFill="1" applyBorder="1"/>
    <xf numFmtId="0" fontId="22" fillId="13" borderId="5" xfId="0" applyFont="1" applyFill="1" applyBorder="1"/>
    <xf numFmtId="3" fontId="0" fillId="8" borderId="6" xfId="0" applyNumberFormat="1" applyFill="1" applyBorder="1" applyAlignment="1">
      <alignment horizontal="left"/>
    </xf>
    <xf numFmtId="0" fontId="0" fillId="13" borderId="6" xfId="0" applyFill="1" applyBorder="1" applyAlignment="1">
      <alignment vertical="center" wrapText="1"/>
    </xf>
    <xf numFmtId="0" fontId="36" fillId="8" borderId="6" xfId="0" applyFont="1" applyFill="1" applyBorder="1" applyAlignment="1">
      <alignment horizontal="left"/>
    </xf>
    <xf numFmtId="0" fontId="0" fillId="8" borderId="5" xfId="0" applyFill="1" applyBorder="1" applyAlignment="1">
      <alignment horizontal="left" vertical="center"/>
    </xf>
    <xf numFmtId="3" fontId="0" fillId="8" borderId="6" xfId="0" applyNumberFormat="1" applyFill="1" applyBorder="1" applyAlignment="1">
      <alignment horizontal="left" vertical="top"/>
    </xf>
    <xf numFmtId="0" fontId="0" fillId="8" borderId="2" xfId="0" applyFill="1" applyBorder="1"/>
    <xf numFmtId="0" fontId="0" fillId="8" borderId="6" xfId="0" applyFill="1" applyBorder="1" applyAlignment="1">
      <alignment horizontal="right"/>
    </xf>
    <xf numFmtId="49" fontId="0" fillId="0" borderId="6" xfId="0" applyNumberFormat="1" applyBorder="1" applyAlignment="1">
      <alignment vertical="center"/>
    </xf>
    <xf numFmtId="49" fontId="0" fillId="8" borderId="6" xfId="0" applyNumberFormat="1" applyFill="1" applyBorder="1" applyAlignment="1">
      <alignment horizontal="right" vertical="center"/>
    </xf>
    <xf numFmtId="49" fontId="0" fillId="0" borderId="2" xfId="0" applyNumberFormat="1" applyBorder="1" applyAlignment="1">
      <alignment vertical="center"/>
    </xf>
    <xf numFmtId="49" fontId="0" fillId="8" borderId="2" xfId="0" applyNumberFormat="1" applyFill="1" applyBorder="1" applyAlignment="1">
      <alignment horizontal="right" vertical="center"/>
    </xf>
    <xf numFmtId="49" fontId="0" fillId="0" borderId="5" xfId="0" applyNumberFormat="1" applyBorder="1" applyAlignment="1">
      <alignment vertical="center"/>
    </xf>
    <xf numFmtId="0" fontId="0" fillId="8" borderId="6" xfId="0" applyFill="1" applyBorder="1" applyAlignment="1">
      <alignment horizontal="right" vertical="center"/>
    </xf>
    <xf numFmtId="0" fontId="1" fillId="13" borderId="46" xfId="0" applyFont="1" applyFill="1" applyBorder="1" applyAlignment="1">
      <alignment vertical="top" wrapText="1"/>
    </xf>
    <xf numFmtId="0" fontId="1" fillId="13" borderId="16" xfId="0" applyFont="1" applyFill="1" applyBorder="1" applyAlignment="1">
      <alignment horizontal="left" vertical="center" wrapText="1"/>
    </xf>
    <xf numFmtId="0" fontId="0" fillId="13" borderId="62" xfId="0" applyFill="1" applyBorder="1"/>
    <xf numFmtId="0" fontId="1" fillId="13" borderId="18" xfId="0" applyFont="1" applyFill="1" applyBorder="1" applyAlignment="1">
      <alignment horizontal="left" vertical="center" wrapText="1"/>
    </xf>
    <xf numFmtId="0" fontId="1" fillId="13" borderId="3" xfId="0" applyFont="1" applyFill="1" applyBorder="1" applyAlignment="1">
      <alignment horizontal="center" vertical="center"/>
    </xf>
    <xf numFmtId="3" fontId="1" fillId="13" borderId="3" xfId="0" applyNumberFormat="1" applyFont="1" applyFill="1" applyBorder="1" applyAlignment="1">
      <alignment horizontal="center" vertical="center"/>
    </xf>
    <xf numFmtId="0" fontId="0" fillId="13" borderId="46" xfId="0" applyFill="1" applyBorder="1" applyAlignment="1">
      <alignment horizontal="left" vertical="center"/>
    </xf>
    <xf numFmtId="0" fontId="0" fillId="8" borderId="6" xfId="0" applyFill="1" applyBorder="1" applyAlignment="1">
      <alignment horizontal="center" vertical="center"/>
    </xf>
    <xf numFmtId="9" fontId="1" fillId="8" borderId="6" xfId="0" applyNumberFormat="1" applyFont="1" applyFill="1" applyBorder="1" applyAlignment="1">
      <alignment horizontal="center" vertical="center"/>
    </xf>
    <xf numFmtId="3" fontId="1" fillId="0" borderId="6" xfId="0" applyNumberFormat="1" applyFont="1" applyBorder="1" applyAlignment="1">
      <alignment horizontal="left" vertical="center"/>
    </xf>
    <xf numFmtId="0" fontId="31" fillId="0" borderId="6" xfId="0" applyFont="1" applyBorder="1" applyAlignment="1">
      <alignment wrapText="1"/>
    </xf>
    <xf numFmtId="0" fontId="31" fillId="0" borderId="2" xfId="0" applyFont="1" applyBorder="1" applyAlignment="1">
      <alignment wrapText="1"/>
    </xf>
    <xf numFmtId="0" fontId="0" fillId="13" borderId="32" xfId="0" applyFill="1" applyBorder="1" applyAlignment="1">
      <alignment vertical="center"/>
    </xf>
    <xf numFmtId="0" fontId="0" fillId="0" borderId="6" xfId="0" applyBorder="1" applyAlignment="1">
      <alignment horizontal="left" vertical="center" wrapText="1"/>
    </xf>
    <xf numFmtId="49" fontId="44" fillId="0" borderId="6" xfId="0" applyNumberFormat="1" applyFont="1" applyBorder="1" applyAlignment="1">
      <alignment horizontal="left" vertical="center"/>
    </xf>
    <xf numFmtId="0" fontId="44" fillId="13" borderId="3" xfId="0" applyFont="1" applyFill="1" applyBorder="1" applyAlignment="1">
      <alignment horizontal="left" vertical="center"/>
    </xf>
    <xf numFmtId="49" fontId="44" fillId="13" borderId="6" xfId="0" applyNumberFormat="1" applyFont="1" applyFill="1" applyBorder="1" applyAlignment="1">
      <alignment horizontal="left" vertical="center"/>
    </xf>
    <xf numFmtId="0" fontId="44" fillId="8" borderId="4" xfId="0" applyFont="1" applyFill="1" applyBorder="1" applyAlignment="1">
      <alignment horizontal="left" vertical="center"/>
    </xf>
    <xf numFmtId="49" fontId="44" fillId="0" borderId="39" xfId="0" applyNumberFormat="1" applyFont="1" applyBorder="1" applyAlignment="1">
      <alignment horizontal="left" vertical="center"/>
    </xf>
    <xf numFmtId="0" fontId="44" fillId="13" borderId="67" xfId="0" applyFont="1" applyFill="1" applyBorder="1" applyAlignment="1">
      <alignment horizontal="left" vertical="center"/>
    </xf>
    <xf numFmtId="49" fontId="44" fillId="13" borderId="39" xfId="0" applyNumberFormat="1" applyFont="1" applyFill="1" applyBorder="1" applyAlignment="1">
      <alignment horizontal="left" vertical="center"/>
    </xf>
    <xf numFmtId="0" fontId="44" fillId="8" borderId="69" xfId="0" applyFont="1" applyFill="1" applyBorder="1" applyAlignment="1">
      <alignment horizontal="left" vertical="center"/>
    </xf>
    <xf numFmtId="49" fontId="44" fillId="0" borderId="40" xfId="0" applyNumberFormat="1" applyFont="1" applyBorder="1" applyAlignment="1">
      <alignment horizontal="left" vertical="center"/>
    </xf>
    <xf numFmtId="0" fontId="44" fillId="13" borderId="68" xfId="0" applyFont="1" applyFill="1" applyBorder="1" applyAlignment="1">
      <alignment horizontal="left" vertical="center"/>
    </xf>
    <xf numFmtId="49" fontId="44" fillId="13" borderId="40" xfId="0" applyNumberFormat="1" applyFont="1" applyFill="1" applyBorder="1" applyAlignment="1">
      <alignment horizontal="left" vertical="center"/>
    </xf>
    <xf numFmtId="0" fontId="44" fillId="8" borderId="70" xfId="0" applyFont="1" applyFill="1" applyBorder="1" applyAlignment="1">
      <alignment horizontal="left" vertical="center"/>
    </xf>
    <xf numFmtId="49" fontId="44" fillId="13" borderId="5" xfId="0" applyNumberFormat="1" applyFont="1" applyFill="1" applyBorder="1" applyAlignment="1">
      <alignment horizontal="left" vertical="center"/>
    </xf>
    <xf numFmtId="0" fontId="44" fillId="8" borderId="34" xfId="0" applyFont="1" applyFill="1" applyBorder="1" applyAlignment="1">
      <alignment horizontal="left" vertical="center"/>
    </xf>
    <xf numFmtId="3" fontId="0" fillId="8" borderId="6" xfId="0" applyNumberFormat="1" applyFill="1" applyBorder="1" applyAlignment="1">
      <alignment horizontal="right"/>
    </xf>
    <xf numFmtId="0" fontId="0" fillId="8" borderId="39" xfId="0" applyFill="1" applyBorder="1" applyAlignment="1">
      <alignment horizontal="right"/>
    </xf>
    <xf numFmtId="0" fontId="0" fillId="13" borderId="3" xfId="0" applyFill="1" applyBorder="1" applyAlignment="1">
      <alignment horizontal="right" vertical="center"/>
    </xf>
    <xf numFmtId="0" fontId="0" fillId="13" borderId="32" xfId="0" applyFill="1" applyBorder="1" applyAlignment="1">
      <alignment horizontal="right" vertical="center"/>
    </xf>
    <xf numFmtId="0" fontId="22" fillId="13" borderId="3" xfId="0" applyFont="1" applyFill="1" applyBorder="1" applyAlignment="1">
      <alignment horizontal="right" vertical="center"/>
    </xf>
    <xf numFmtId="0" fontId="0" fillId="13" borderId="32" xfId="0" applyFill="1" applyBorder="1" applyAlignment="1">
      <alignment horizontal="left" vertical="center"/>
    </xf>
    <xf numFmtId="0" fontId="0" fillId="8" borderId="42" xfId="0" applyFill="1" applyBorder="1"/>
    <xf numFmtId="0" fontId="22" fillId="13" borderId="6" xfId="0" applyFont="1" applyFill="1" applyBorder="1" applyAlignment="1">
      <alignment horizontal="center" vertical="center" wrapText="1"/>
    </xf>
    <xf numFmtId="0" fontId="20" fillId="0" borderId="6" xfId="0" applyFont="1" applyBorder="1"/>
    <xf numFmtId="0" fontId="20" fillId="0" borderId="6" xfId="0" applyFont="1" applyBorder="1" applyAlignment="1">
      <alignment vertical="center" wrapText="1"/>
    </xf>
    <xf numFmtId="0" fontId="20" fillId="8" borderId="6" xfId="0" applyFont="1" applyFill="1" applyBorder="1" applyAlignment="1">
      <alignment wrapText="1"/>
    </xf>
    <xf numFmtId="0" fontId="45" fillId="0" borderId="6" xfId="0" applyFont="1" applyBorder="1"/>
    <xf numFmtId="0" fontId="1" fillId="0" borderId="6" xfId="0" applyFont="1" applyBorder="1" applyAlignment="1">
      <alignment vertical="center" wrapText="1"/>
    </xf>
    <xf numFmtId="0" fontId="26" fillId="13" borderId="5" xfId="0" applyFont="1" applyFill="1" applyBorder="1"/>
    <xf numFmtId="0" fontId="15" fillId="0" borderId="6" xfId="0" applyFont="1" applyBorder="1" applyAlignment="1">
      <alignment vertical="center"/>
    </xf>
    <xf numFmtId="0" fontId="31" fillId="0" borderId="6" xfId="0" applyFont="1" applyBorder="1" applyAlignment="1">
      <alignment horizontal="center" vertical="center" wrapText="1"/>
    </xf>
    <xf numFmtId="0" fontId="22" fillId="13" borderId="42" xfId="0" applyFont="1" applyFill="1" applyBorder="1" applyAlignment="1">
      <alignment horizontal="center"/>
    </xf>
    <xf numFmtId="0" fontId="0" fillId="13" borderId="2" xfId="0" applyFill="1" applyBorder="1" applyAlignment="1">
      <alignment horizontal="center" vertical="center"/>
    </xf>
    <xf numFmtId="0" fontId="0" fillId="13" borderId="5" xfId="0" applyFill="1" applyBorder="1" applyAlignment="1">
      <alignment horizontal="center" vertical="center"/>
    </xf>
    <xf numFmtId="0" fontId="1" fillId="0" borderId="5" xfId="0" applyFont="1" applyBorder="1" applyAlignment="1">
      <alignment horizontal="left" vertical="center"/>
    </xf>
    <xf numFmtId="0" fontId="0" fillId="13" borderId="5" xfId="0" applyFill="1" applyBorder="1" applyAlignment="1">
      <alignment horizontal="center"/>
    </xf>
    <xf numFmtId="0" fontId="1" fillId="0" borderId="20" xfId="0"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xf>
    <xf numFmtId="0" fontId="20" fillId="0" borderId="6" xfId="0" applyFont="1" applyBorder="1" applyAlignment="1">
      <alignment vertical="center"/>
    </xf>
    <xf numFmtId="0" fontId="20" fillId="0" borderId="3" xfId="0" applyFont="1" applyBorder="1" applyAlignment="1">
      <alignment vertical="center" wrapText="1"/>
    </xf>
    <xf numFmtId="0" fontId="0" fillId="13" borderId="33" xfId="0" applyFill="1" applyBorder="1" applyAlignment="1">
      <alignment vertical="center"/>
    </xf>
    <xf numFmtId="0" fontId="1" fillId="0" borderId="14" xfId="0" applyFont="1" applyBorder="1" applyAlignment="1">
      <alignment horizontal="left" vertical="center"/>
    </xf>
    <xf numFmtId="0" fontId="1" fillId="0" borderId="16" xfId="0" applyFont="1" applyBorder="1" applyAlignment="1">
      <alignment horizontal="left" vertical="center"/>
    </xf>
    <xf numFmtId="0" fontId="20" fillId="13" borderId="32" xfId="0" applyFont="1" applyFill="1" applyBorder="1" applyAlignment="1">
      <alignment vertical="top" wrapText="1"/>
    </xf>
    <xf numFmtId="0" fontId="23" fillId="35" borderId="6" xfId="0" applyFont="1" applyFill="1" applyBorder="1" applyAlignment="1">
      <alignment horizontal="left" vertical="top" wrapText="1"/>
    </xf>
    <xf numFmtId="0" fontId="22" fillId="35" borderId="6" xfId="0" applyFont="1" applyFill="1" applyBorder="1" applyAlignment="1">
      <alignment horizontal="left" vertical="center" wrapText="1"/>
    </xf>
    <xf numFmtId="0" fontId="1" fillId="13" borderId="7" xfId="0" applyFont="1" applyFill="1" applyBorder="1" applyAlignment="1">
      <alignment horizontal="left" vertical="center"/>
    </xf>
    <xf numFmtId="0" fontId="0" fillId="13" borderId="7" xfId="0" applyFill="1" applyBorder="1" applyAlignment="1">
      <alignment horizontal="left" vertical="center"/>
    </xf>
    <xf numFmtId="0" fontId="5" fillId="8" borderId="4" xfId="0" applyFont="1" applyFill="1" applyBorder="1" applyAlignment="1">
      <alignment vertical="top" wrapText="1"/>
    </xf>
    <xf numFmtId="0" fontId="1" fillId="2" borderId="8" xfId="0" applyFont="1" applyFill="1" applyBorder="1" applyAlignment="1" applyProtection="1">
      <alignment horizontal="left" vertical="top" wrapText="1"/>
      <protection locked="0"/>
    </xf>
    <xf numFmtId="49" fontId="0" fillId="0" borderId="4" xfId="0" applyNumberFormat="1" applyBorder="1" applyAlignment="1">
      <alignment horizontal="left" vertical="center"/>
    </xf>
    <xf numFmtId="1" fontId="34" fillId="0" borderId="6" xfId="0" applyNumberFormat="1" applyFont="1" applyBorder="1" applyAlignment="1">
      <alignment horizontal="left"/>
    </xf>
    <xf numFmtId="0" fontId="1" fillId="13" borderId="7" xfId="0" applyFont="1" applyFill="1" applyBorder="1" applyAlignment="1">
      <alignment horizontal="center" vertical="top" wrapText="1"/>
    </xf>
    <xf numFmtId="0" fontId="8" fillId="9" borderId="20" xfId="0" applyFont="1" applyFill="1" applyBorder="1" applyAlignment="1">
      <alignment horizontal="left" vertical="center"/>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16" xfId="0" applyFont="1" applyBorder="1" applyAlignment="1">
      <alignment horizontal="left" vertical="center" wrapText="1"/>
    </xf>
    <xf numFmtId="0" fontId="8" fillId="9" borderId="45" xfId="0" applyFont="1" applyFill="1" applyBorder="1" applyAlignment="1">
      <alignment horizontal="left" vertical="center"/>
    </xf>
    <xf numFmtId="0" fontId="1" fillId="0" borderId="3" xfId="0" applyFont="1" applyBorder="1" applyAlignment="1">
      <alignment horizontal="center" vertical="center" wrapText="1"/>
    </xf>
    <xf numFmtId="0" fontId="1" fillId="0" borderId="5" xfId="0" applyFont="1" applyBorder="1" applyAlignment="1">
      <alignment horizontal="left" vertical="center" wrapText="1"/>
    </xf>
    <xf numFmtId="0" fontId="1" fillId="0" borderId="20" xfId="0" applyFont="1" applyBorder="1" applyAlignment="1">
      <alignment horizontal="left" vertical="center" wrapText="1"/>
    </xf>
    <xf numFmtId="0" fontId="5" fillId="15" borderId="8" xfId="0" applyFont="1" applyFill="1" applyBorder="1" applyAlignment="1">
      <alignment vertical="top" wrapText="1"/>
    </xf>
    <xf numFmtId="0" fontId="5" fillId="8" borderId="8" xfId="0" applyFont="1" applyFill="1" applyBorder="1" applyAlignment="1">
      <alignment vertical="top" wrapText="1"/>
    </xf>
    <xf numFmtId="0" fontId="1" fillId="15" borderId="6" xfId="0" applyFont="1" applyFill="1" applyBorder="1" applyAlignment="1">
      <alignment horizontal="left" vertical="top" wrapText="1"/>
    </xf>
    <xf numFmtId="0" fontId="1" fillId="0" borderId="6" xfId="0" applyFont="1" applyBorder="1" applyAlignment="1">
      <alignment vertical="top" wrapText="1"/>
    </xf>
    <xf numFmtId="0" fontId="5" fillId="13" borderId="11" xfId="0" applyFont="1" applyFill="1" applyBorder="1" applyAlignment="1">
      <alignment vertical="top" wrapText="1"/>
    </xf>
    <xf numFmtId="0" fontId="1" fillId="13" borderId="6" xfId="0" applyFont="1" applyFill="1" applyBorder="1" applyAlignment="1">
      <alignment horizontal="center" vertical="center" wrapText="1"/>
    </xf>
    <xf numFmtId="0" fontId="1" fillId="13" borderId="5" xfId="0" applyFont="1" applyFill="1" applyBorder="1" applyAlignment="1" applyProtection="1">
      <alignment horizontal="center" vertical="top" wrapText="1"/>
      <protection locked="0"/>
    </xf>
    <xf numFmtId="0" fontId="1" fillId="13" borderId="2" xfId="0" applyFont="1" applyFill="1" applyBorder="1" applyAlignment="1">
      <alignment vertical="top"/>
    </xf>
    <xf numFmtId="0" fontId="5" fillId="15" borderId="0" xfId="0" applyFont="1" applyFill="1" applyAlignment="1">
      <alignment vertical="top" wrapText="1"/>
    </xf>
    <xf numFmtId="0" fontId="5" fillId="13" borderId="46" xfId="0" applyFont="1" applyFill="1" applyBorder="1" applyAlignment="1">
      <alignment vertical="top" wrapText="1"/>
    </xf>
    <xf numFmtId="0" fontId="1" fillId="13" borderId="6" xfId="0" applyFont="1" applyFill="1" applyBorder="1" applyAlignment="1">
      <alignment vertical="center"/>
    </xf>
    <xf numFmtId="0" fontId="5" fillId="13" borderId="7" xfId="0" applyFont="1" applyFill="1" applyBorder="1" applyAlignment="1" applyProtection="1">
      <alignment horizontal="left" vertical="top" wrapText="1"/>
      <protection locked="0"/>
    </xf>
    <xf numFmtId="0" fontId="5" fillId="8" borderId="7" xfId="0" applyFont="1" applyFill="1" applyBorder="1" applyAlignment="1" applyProtection="1">
      <alignment horizontal="left" vertical="top" wrapText="1"/>
      <protection locked="0"/>
    </xf>
    <xf numFmtId="0" fontId="5" fillId="13" borderId="12" xfId="0" applyFont="1" applyFill="1" applyBorder="1" applyAlignment="1">
      <alignment horizontal="left" vertical="center" wrapText="1"/>
    </xf>
    <xf numFmtId="0" fontId="16" fillId="15" borderId="18" xfId="0" applyFont="1" applyFill="1" applyBorder="1" applyAlignment="1">
      <alignment horizontal="left" vertical="center" wrapText="1"/>
    </xf>
    <xf numFmtId="0" fontId="16" fillId="15" borderId="6" xfId="0" applyFont="1" applyFill="1" applyBorder="1" applyAlignment="1">
      <alignment horizontal="left" vertical="center" wrapText="1"/>
    </xf>
    <xf numFmtId="0" fontId="5" fillId="13" borderId="35" xfId="0" applyFont="1" applyFill="1" applyBorder="1" applyAlignment="1">
      <alignment horizontal="left" vertical="center" wrapText="1"/>
    </xf>
    <xf numFmtId="0" fontId="1" fillId="0" borderId="13" xfId="0" applyFont="1" applyBorder="1" applyAlignment="1">
      <alignment horizontal="left" vertical="center"/>
    </xf>
    <xf numFmtId="0" fontId="16" fillId="15" borderId="36" xfId="0" applyFont="1" applyFill="1" applyBorder="1" applyAlignment="1">
      <alignment horizontal="left" vertical="center" wrapText="1"/>
    </xf>
    <xf numFmtId="0" fontId="5" fillId="13" borderId="6" xfId="0" applyFont="1" applyFill="1" applyBorder="1" applyAlignment="1">
      <alignment horizontal="left" vertical="center" wrapText="1"/>
    </xf>
    <xf numFmtId="0" fontId="1" fillId="0" borderId="4" xfId="0" applyFont="1" applyBorder="1" applyAlignment="1">
      <alignment horizontal="left" vertical="center"/>
    </xf>
    <xf numFmtId="0" fontId="5" fillId="13" borderId="8" xfId="0" applyFont="1" applyFill="1" applyBorder="1" applyAlignment="1">
      <alignment horizontal="left" vertical="center"/>
    </xf>
    <xf numFmtId="0" fontId="16" fillId="15" borderId="19" xfId="0" applyFont="1" applyFill="1" applyBorder="1" applyAlignment="1">
      <alignment horizontal="left" vertical="center"/>
    </xf>
    <xf numFmtId="0" fontId="16" fillId="15" borderId="6" xfId="0" applyFont="1" applyFill="1" applyBorder="1" applyAlignment="1">
      <alignment horizontal="left" vertical="center"/>
    </xf>
    <xf numFmtId="0" fontId="5" fillId="13" borderId="7" xfId="0" applyFont="1" applyFill="1" applyBorder="1" applyAlignment="1">
      <alignment horizontal="left" vertical="center"/>
    </xf>
    <xf numFmtId="0" fontId="16" fillId="15" borderId="9" xfId="0" applyFont="1" applyFill="1" applyBorder="1" applyAlignment="1">
      <alignment horizontal="left" vertical="center"/>
    </xf>
    <xf numFmtId="0" fontId="5" fillId="13" borderId="12" xfId="0" applyFont="1" applyFill="1" applyBorder="1" applyAlignment="1">
      <alignment horizontal="left" vertical="center"/>
    </xf>
    <xf numFmtId="0" fontId="16" fillId="15" borderId="18" xfId="0" applyFont="1" applyFill="1" applyBorder="1" applyAlignment="1">
      <alignment horizontal="left" vertical="center"/>
    </xf>
    <xf numFmtId="164" fontId="5" fillId="13" borderId="8" xfId="0" applyNumberFormat="1" applyFont="1" applyFill="1" applyBorder="1" applyAlignment="1">
      <alignment horizontal="left" vertical="center"/>
    </xf>
    <xf numFmtId="164" fontId="16" fillId="15" borderId="19" xfId="0" applyNumberFormat="1" applyFont="1" applyFill="1" applyBorder="1" applyAlignment="1">
      <alignment horizontal="left" vertical="center"/>
    </xf>
    <xf numFmtId="164" fontId="16" fillId="15" borderId="6" xfId="0" applyNumberFormat="1" applyFont="1" applyFill="1" applyBorder="1" applyAlignment="1">
      <alignment horizontal="left" vertical="center"/>
    </xf>
    <xf numFmtId="164" fontId="5" fillId="13" borderId="12" xfId="0" applyNumberFormat="1" applyFont="1" applyFill="1" applyBorder="1" applyAlignment="1">
      <alignment horizontal="left" vertical="center"/>
    </xf>
    <xf numFmtId="164" fontId="16" fillId="15" borderId="18" xfId="0" applyNumberFormat="1" applyFont="1" applyFill="1" applyBorder="1" applyAlignment="1">
      <alignment horizontal="left" vertical="center"/>
    </xf>
    <xf numFmtId="164" fontId="1" fillId="0" borderId="6" xfId="0" applyNumberFormat="1" applyFont="1" applyBorder="1" applyAlignment="1">
      <alignment horizontal="left" vertical="center"/>
    </xf>
    <xf numFmtId="0" fontId="8" fillId="9" borderId="8" xfId="0" applyFont="1" applyFill="1" applyBorder="1" applyAlignment="1">
      <alignment horizontal="left" vertical="center"/>
    </xf>
    <xf numFmtId="0" fontId="8" fillId="9" borderId="8" xfId="0" applyFont="1" applyFill="1" applyBorder="1" applyAlignment="1">
      <alignment horizontal="left" vertical="center" wrapText="1"/>
    </xf>
    <xf numFmtId="0" fontId="1" fillId="0" borderId="25" xfId="0" applyFont="1" applyBorder="1" applyAlignment="1">
      <alignment horizontal="left" vertical="center" wrapText="1"/>
    </xf>
    <xf numFmtId="0" fontId="1" fillId="0" borderId="29" xfId="0" applyFont="1" applyBorder="1" applyAlignment="1">
      <alignment horizontal="left" vertical="center" wrapText="1"/>
    </xf>
    <xf numFmtId="0" fontId="1" fillId="10" borderId="36" xfId="0" applyFont="1" applyFill="1" applyBorder="1" applyAlignment="1">
      <alignment horizontal="left" vertical="center" wrapText="1"/>
    </xf>
    <xf numFmtId="0" fontId="1" fillId="10" borderId="9" xfId="0" applyFont="1" applyFill="1" applyBorder="1" applyAlignment="1">
      <alignment horizontal="left" vertical="center"/>
    </xf>
    <xf numFmtId="0" fontId="1" fillId="10" borderId="18" xfId="0" applyFont="1" applyFill="1" applyBorder="1" applyAlignment="1">
      <alignment horizontal="left" vertical="center"/>
    </xf>
    <xf numFmtId="0" fontId="1" fillId="10" borderId="6" xfId="0" applyFont="1" applyFill="1" applyBorder="1" applyAlignment="1">
      <alignment horizontal="left" vertical="center"/>
    </xf>
    <xf numFmtId="0" fontId="1" fillId="0" borderId="3" xfId="0" applyFont="1" applyBorder="1" applyAlignment="1">
      <alignment vertical="center" wrapText="1"/>
    </xf>
    <xf numFmtId="0" fontId="8" fillId="9" borderId="3" xfId="0" applyFont="1" applyFill="1" applyBorder="1" applyAlignment="1">
      <alignment horizontal="left" vertical="center"/>
    </xf>
    <xf numFmtId="0" fontId="1" fillId="10" borderId="9" xfId="0" applyFont="1" applyFill="1" applyBorder="1" applyAlignment="1">
      <alignment horizontal="left" vertical="center" wrapText="1"/>
    </xf>
    <xf numFmtId="0" fontId="1" fillId="0" borderId="17" xfId="0" applyFont="1" applyBorder="1" applyAlignment="1">
      <alignment horizontal="left" vertical="center" wrapText="1"/>
    </xf>
    <xf numFmtId="0" fontId="1" fillId="10" borderId="18" xfId="0" applyFont="1" applyFill="1" applyBorder="1" applyAlignment="1">
      <alignment horizontal="left" vertical="center" wrapText="1"/>
    </xf>
    <xf numFmtId="0" fontId="5" fillId="10" borderId="19" xfId="0" applyFont="1" applyFill="1" applyBorder="1" applyAlignment="1">
      <alignment horizontal="center" vertical="center"/>
    </xf>
    <xf numFmtId="0" fontId="5" fillId="10" borderId="14" xfId="0" applyFont="1" applyFill="1" applyBorder="1" applyAlignment="1">
      <alignment horizontal="center" vertical="center"/>
    </xf>
    <xf numFmtId="0" fontId="5" fillId="10" borderId="9" xfId="0" applyFont="1" applyFill="1" applyBorder="1" applyAlignment="1">
      <alignment horizontal="center" vertical="center"/>
    </xf>
    <xf numFmtId="0" fontId="5" fillId="10" borderId="16" xfId="0" applyFont="1" applyFill="1" applyBorder="1" applyAlignment="1">
      <alignment horizontal="center" vertical="center"/>
    </xf>
    <xf numFmtId="0" fontId="1" fillId="10" borderId="16" xfId="0" applyFont="1" applyFill="1" applyBorder="1" applyAlignment="1">
      <alignment horizontal="left" vertical="center" wrapText="1"/>
    </xf>
    <xf numFmtId="0" fontId="1" fillId="10" borderId="16" xfId="0" applyFont="1" applyFill="1" applyBorder="1" applyAlignment="1">
      <alignment horizontal="left" vertical="center"/>
    </xf>
    <xf numFmtId="0" fontId="5" fillId="18" borderId="7" xfId="0" applyFont="1" applyFill="1" applyBorder="1" applyAlignment="1">
      <alignment wrapText="1"/>
    </xf>
    <xf numFmtId="0" fontId="5" fillId="10" borderId="16" xfId="0" applyFont="1" applyFill="1" applyBorder="1" applyAlignment="1">
      <alignment wrapText="1"/>
    </xf>
    <xf numFmtId="0" fontId="5" fillId="18" borderId="8" xfId="0" applyFont="1" applyFill="1" applyBorder="1"/>
    <xf numFmtId="0" fontId="5" fillId="10" borderId="16" xfId="0" applyFont="1" applyFill="1" applyBorder="1"/>
    <xf numFmtId="0" fontId="5" fillId="11" borderId="8" xfId="0" applyFont="1" applyFill="1" applyBorder="1" applyAlignment="1">
      <alignment wrapText="1"/>
    </xf>
    <xf numFmtId="0" fontId="5" fillId="11" borderId="8" xfId="0" applyFont="1" applyFill="1" applyBorder="1"/>
    <xf numFmtId="0" fontId="1" fillId="0" borderId="7" xfId="0" applyFont="1" applyBorder="1" applyAlignment="1">
      <alignment horizontal="right" vertical="center"/>
    </xf>
    <xf numFmtId="0" fontId="1" fillId="10" borderId="9" xfId="0" applyFont="1" applyFill="1" applyBorder="1" applyAlignment="1">
      <alignment horizontal="right" vertical="center"/>
    </xf>
    <xf numFmtId="0" fontId="1" fillId="10" borderId="16" xfId="0" applyFont="1" applyFill="1" applyBorder="1" applyAlignment="1">
      <alignment horizontal="right" vertical="center"/>
    </xf>
    <xf numFmtId="0" fontId="1" fillId="0" borderId="54" xfId="0" applyFont="1" applyBorder="1" applyAlignment="1">
      <alignment horizontal="center" vertical="center" wrapText="1"/>
    </xf>
    <xf numFmtId="0" fontId="1" fillId="19" borderId="72" xfId="0" applyFont="1" applyFill="1" applyBorder="1" applyAlignment="1">
      <alignment horizontal="center" vertical="center" wrapText="1"/>
    </xf>
    <xf numFmtId="0" fontId="1" fillId="19" borderId="6" xfId="0" applyFont="1" applyFill="1" applyBorder="1" applyAlignment="1">
      <alignment horizontal="center" vertical="center" wrapText="1"/>
    </xf>
    <xf numFmtId="0" fontId="1" fillId="0" borderId="55" xfId="0" applyFont="1" applyBorder="1" applyAlignment="1">
      <alignment horizontal="center" vertical="center" wrapText="1"/>
    </xf>
    <xf numFmtId="0" fontId="1" fillId="19" borderId="73" xfId="0" applyFont="1" applyFill="1" applyBorder="1" applyAlignment="1">
      <alignment horizontal="center" vertical="center" wrapText="1"/>
    </xf>
    <xf numFmtId="0" fontId="1" fillId="10" borderId="24" xfId="0" applyFont="1" applyFill="1" applyBorder="1" applyAlignment="1">
      <alignment horizontal="left" vertical="center" wrapText="1"/>
    </xf>
    <xf numFmtId="0" fontId="1" fillId="10" borderId="29"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6" xfId="0" applyFont="1" applyBorder="1" applyAlignment="1">
      <alignment horizontal="left" vertical="center"/>
    </xf>
    <xf numFmtId="0" fontId="1" fillId="10" borderId="43" xfId="0" applyFont="1" applyFill="1" applyBorder="1" applyAlignment="1">
      <alignment horizontal="left" vertical="center"/>
    </xf>
    <xf numFmtId="0" fontId="1" fillId="10" borderId="53" xfId="0" applyFont="1" applyFill="1" applyBorder="1" applyAlignment="1">
      <alignment horizontal="left" vertical="center"/>
    </xf>
    <xf numFmtId="0" fontId="1" fillId="10" borderId="19" xfId="0" applyFont="1" applyFill="1" applyBorder="1" applyAlignment="1">
      <alignment horizontal="left" vertical="center"/>
    </xf>
    <xf numFmtId="0" fontId="1" fillId="10" borderId="14" xfId="0" applyFont="1" applyFill="1" applyBorder="1" applyAlignment="1">
      <alignment horizontal="left" vertical="center"/>
    </xf>
    <xf numFmtId="0" fontId="1" fillId="0" borderId="56" xfId="0" applyFont="1" applyBorder="1" applyAlignment="1">
      <alignment horizontal="center" vertical="center" wrapText="1"/>
    </xf>
    <xf numFmtId="0" fontId="1" fillId="19" borderId="74" xfId="0" applyFont="1" applyFill="1" applyBorder="1" applyAlignment="1">
      <alignment horizontal="center" vertical="center" wrapText="1"/>
    </xf>
    <xf numFmtId="0" fontId="8" fillId="9" borderId="60" xfId="0" applyFont="1" applyFill="1" applyBorder="1" applyAlignment="1">
      <alignment horizontal="left" vertical="center"/>
    </xf>
    <xf numFmtId="0" fontId="8" fillId="9" borderId="44" xfId="0" applyFont="1" applyFill="1" applyBorder="1" applyAlignment="1">
      <alignment horizontal="left" vertical="center"/>
    </xf>
    <xf numFmtId="0" fontId="8" fillId="9" borderId="61" xfId="0" applyFont="1" applyFill="1" applyBorder="1" applyAlignment="1">
      <alignment horizontal="left" vertical="center"/>
    </xf>
    <xf numFmtId="0" fontId="1" fillId="0" borderId="4" xfId="0" applyFont="1" applyBorder="1" applyAlignment="1">
      <alignment horizontal="left" vertical="center" wrapText="1"/>
    </xf>
    <xf numFmtId="0" fontId="1" fillId="0" borderId="32"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4" xfId="0" applyFont="1" applyBorder="1" applyAlignment="1">
      <alignment horizontal="center" vertical="center" wrapText="1"/>
    </xf>
    <xf numFmtId="0" fontId="1" fillId="19" borderId="6" xfId="0" applyFont="1" applyFill="1" applyBorder="1" applyAlignment="1">
      <alignment horizontal="left" vertical="center"/>
    </xf>
    <xf numFmtId="0" fontId="1" fillId="19" borderId="39" xfId="0" applyFont="1" applyFill="1" applyBorder="1" applyAlignment="1">
      <alignment horizontal="left" vertical="center"/>
    </xf>
    <xf numFmtId="0" fontId="1" fillId="10" borderId="19"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9" borderId="40" xfId="0" applyFont="1" applyFill="1" applyBorder="1" applyAlignment="1">
      <alignment horizontal="left" vertical="center"/>
    </xf>
    <xf numFmtId="0" fontId="1" fillId="0" borderId="28" xfId="0" applyFont="1" applyBorder="1" applyAlignment="1">
      <alignment horizontal="left" vertical="center" wrapText="1"/>
    </xf>
    <xf numFmtId="0" fontId="1" fillId="0" borderId="30" xfId="0" applyFont="1" applyBorder="1" applyAlignment="1">
      <alignment horizontal="left" vertical="center"/>
    </xf>
    <xf numFmtId="0" fontId="1" fillId="0" borderId="6" xfId="0" quotePrefix="1" applyFont="1" applyBorder="1" applyAlignment="1">
      <alignment horizontal="center" vertical="center" wrapText="1"/>
    </xf>
    <xf numFmtId="0" fontId="8" fillId="9" borderId="9" xfId="0" applyFont="1" applyFill="1" applyBorder="1" applyAlignment="1">
      <alignment horizontal="left" vertical="center" wrapText="1"/>
    </xf>
    <xf numFmtId="3" fontId="1" fillId="10" borderId="9" xfId="0" applyNumberFormat="1" applyFont="1" applyFill="1" applyBorder="1" applyAlignment="1">
      <alignment horizontal="left" vertical="center"/>
    </xf>
    <xf numFmtId="0" fontId="1" fillId="0" borderId="33" xfId="0" applyFont="1" applyBorder="1" applyAlignment="1">
      <alignment horizontal="center" vertical="center"/>
    </xf>
    <xf numFmtId="3" fontId="1" fillId="0" borderId="12" xfId="0" applyNumberFormat="1" applyFont="1" applyBorder="1" applyAlignment="1">
      <alignment horizontal="left" vertical="center"/>
    </xf>
    <xf numFmtId="164" fontId="1" fillId="18" borderId="12" xfId="0" applyNumberFormat="1" applyFont="1" applyFill="1" applyBorder="1" applyAlignment="1">
      <alignment horizontal="left" vertical="center"/>
    </xf>
    <xf numFmtId="0" fontId="8" fillId="9" borderId="10" xfId="0" applyFont="1" applyFill="1" applyBorder="1" applyAlignment="1">
      <alignment horizontal="left" vertical="center"/>
    </xf>
    <xf numFmtId="3" fontId="1" fillId="10" borderId="18" xfId="0" applyNumberFormat="1" applyFont="1" applyFill="1" applyBorder="1" applyAlignment="1">
      <alignment horizontal="left" vertical="center"/>
    </xf>
    <xf numFmtId="0" fontId="1" fillId="10" borderId="37" xfId="0" applyFont="1" applyFill="1" applyBorder="1" applyAlignment="1">
      <alignment horizontal="left" vertical="center"/>
    </xf>
    <xf numFmtId="0" fontId="1" fillId="19" borderId="4" xfId="0" applyFont="1" applyFill="1" applyBorder="1" applyAlignment="1">
      <alignment vertical="top" wrapText="1"/>
    </xf>
    <xf numFmtId="0" fontId="5" fillId="0" borderId="3" xfId="0" applyFont="1" applyBorder="1" applyAlignment="1">
      <alignment horizontal="center" vertical="center" wrapText="1"/>
    </xf>
    <xf numFmtId="0" fontId="1" fillId="19" borderId="11" xfId="0" applyFont="1" applyFill="1" applyBorder="1" applyAlignment="1">
      <alignment horizontal="left" vertical="top" wrapText="1"/>
    </xf>
    <xf numFmtId="0" fontId="1" fillId="0" borderId="1" xfId="0" applyFont="1" applyBorder="1" applyAlignment="1">
      <alignment horizontal="center" vertical="center"/>
    </xf>
    <xf numFmtId="3" fontId="1" fillId="0" borderId="7" xfId="0" applyNumberFormat="1" applyFont="1" applyBorder="1" applyAlignment="1">
      <alignment horizontal="left" vertical="center"/>
    </xf>
    <xf numFmtId="0" fontId="27" fillId="0" borderId="6" xfId="0" applyFont="1" applyBorder="1" applyAlignment="1">
      <alignment horizontal="left" vertical="center"/>
    </xf>
    <xf numFmtId="3" fontId="1" fillId="0" borderId="6" xfId="0" applyNumberFormat="1" applyFont="1" applyBorder="1" applyAlignment="1">
      <alignment horizontal="center" vertical="center"/>
    </xf>
    <xf numFmtId="0" fontId="1" fillId="0" borderId="23" xfId="0" applyFont="1" applyBorder="1" applyAlignment="1">
      <alignment horizontal="left" vertical="center"/>
    </xf>
    <xf numFmtId="9" fontId="1" fillId="0" borderId="0" xfId="0" applyNumberFormat="1" applyFont="1" applyAlignment="1">
      <alignment horizontal="center" vertical="center"/>
    </xf>
    <xf numFmtId="0" fontId="1" fillId="15" borderId="6" xfId="0" applyFont="1" applyFill="1" applyBorder="1" applyAlignment="1">
      <alignment horizontal="left" vertical="center" wrapText="1"/>
    </xf>
    <xf numFmtId="0" fontId="1" fillId="10" borderId="37" xfId="0" quotePrefix="1" applyFont="1" applyFill="1" applyBorder="1" applyAlignment="1">
      <alignment horizontal="left" vertical="center"/>
    </xf>
    <xf numFmtId="0" fontId="6" fillId="10" borderId="18" xfId="0" applyFont="1" applyFill="1" applyBorder="1" applyAlignment="1">
      <alignment horizontal="left" vertical="center"/>
    </xf>
    <xf numFmtId="0" fontId="22" fillId="8" borderId="6" xfId="0" applyFont="1" applyFill="1" applyBorder="1" applyAlignment="1">
      <alignment horizontal="left" vertical="top" wrapText="1"/>
    </xf>
    <xf numFmtId="0" fontId="5" fillId="0" borderId="6" xfId="0" applyFont="1" applyBorder="1" applyAlignment="1">
      <alignment wrapText="1"/>
    </xf>
    <xf numFmtId="0" fontId="22" fillId="8" borderId="5" xfId="0" applyFont="1" applyFill="1" applyBorder="1" applyAlignment="1">
      <alignment horizontal="center"/>
    </xf>
    <xf numFmtId="0" fontId="22" fillId="8" borderId="42" xfId="0" applyFont="1" applyFill="1" applyBorder="1" applyAlignment="1">
      <alignment horizontal="center"/>
    </xf>
    <xf numFmtId="0" fontId="1" fillId="11" borderId="5" xfId="0" applyFont="1" applyFill="1" applyBorder="1" applyAlignment="1">
      <alignment vertical="center"/>
    </xf>
    <xf numFmtId="0" fontId="25" fillId="11" borderId="5" xfId="0" applyFont="1" applyFill="1" applyBorder="1"/>
    <xf numFmtId="21" fontId="25" fillId="13" borderId="5" xfId="0" applyNumberFormat="1" applyFont="1" applyFill="1" applyBorder="1" applyAlignment="1">
      <alignment horizontal="center" vertical="center"/>
    </xf>
    <xf numFmtId="0" fontId="1" fillId="11" borderId="6" xfId="0" applyFont="1" applyFill="1" applyBorder="1" applyAlignment="1">
      <alignment vertical="center"/>
    </xf>
    <xf numFmtId="0" fontId="25" fillId="11" borderId="6" xfId="0" applyFont="1" applyFill="1" applyBorder="1"/>
    <xf numFmtId="21" fontId="25" fillId="13" borderId="6" xfId="0" applyNumberFormat="1" applyFont="1" applyFill="1" applyBorder="1" applyAlignment="1">
      <alignment horizontal="center" vertical="center"/>
    </xf>
    <xf numFmtId="21" fontId="22" fillId="8" borderId="6" xfId="0" applyNumberFormat="1" applyFont="1" applyFill="1" applyBorder="1" applyAlignment="1">
      <alignment horizontal="center" vertical="center"/>
    </xf>
    <xf numFmtId="0" fontId="22" fillId="8" borderId="40" xfId="0" applyFont="1" applyFill="1" applyBorder="1"/>
    <xf numFmtId="0" fontId="22" fillId="8" borderId="5" xfId="0" applyFont="1" applyFill="1" applyBorder="1"/>
    <xf numFmtId="0" fontId="1" fillId="0" borderId="44" xfId="0" applyFont="1" applyBorder="1" applyAlignment="1">
      <alignment horizontal="center" vertical="top" wrapText="1"/>
    </xf>
    <xf numFmtId="0" fontId="6" fillId="2" borderId="9" xfId="0" applyFont="1" applyFill="1" applyBorder="1" applyAlignment="1" applyProtection="1">
      <alignment horizontal="center" vertical="top" wrapText="1"/>
      <protection locked="0"/>
    </xf>
    <xf numFmtId="0" fontId="39" fillId="0" borderId="0" xfId="0" applyFont="1" applyAlignment="1">
      <alignment wrapText="1"/>
    </xf>
    <xf numFmtId="164" fontId="1" fillId="0" borderId="13" xfId="0" applyNumberFormat="1" applyFont="1" applyBorder="1" applyAlignment="1">
      <alignment horizontal="left" vertical="center"/>
    </xf>
    <xf numFmtId="164" fontId="16" fillId="13" borderId="45" xfId="0" applyNumberFormat="1" applyFont="1" applyFill="1" applyBorder="1" applyAlignment="1">
      <alignment horizontal="left" vertical="center"/>
    </xf>
    <xf numFmtId="0" fontId="1" fillId="2" borderId="6" xfId="0" applyFont="1" applyFill="1" applyBorder="1" applyAlignment="1" applyProtection="1">
      <alignment horizontal="left" vertical="top" wrapText="1"/>
      <protection locked="0"/>
    </xf>
    <xf numFmtId="0" fontId="1" fillId="0" borderId="18" xfId="0" applyFont="1" applyBorder="1" applyAlignment="1">
      <alignment horizontal="center" vertical="top"/>
    </xf>
    <xf numFmtId="0" fontId="1" fillId="2" borderId="20" xfId="0" applyFont="1" applyFill="1" applyBorder="1" applyAlignment="1" applyProtection="1">
      <alignment horizontal="center" vertical="top" wrapText="1"/>
      <protection locked="0"/>
    </xf>
    <xf numFmtId="0" fontId="1" fillId="0" borderId="3" xfId="0" applyFont="1" applyBorder="1" applyAlignment="1">
      <alignment horizontal="center" vertical="top" wrapText="1"/>
    </xf>
    <xf numFmtId="0" fontId="1" fillId="0" borderId="5" xfId="0" applyFont="1" applyBorder="1" applyAlignment="1">
      <alignment horizontal="center" vertical="top" wrapText="1"/>
    </xf>
    <xf numFmtId="0" fontId="25" fillId="0" borderId="12" xfId="0" applyFont="1" applyBorder="1" applyAlignment="1">
      <alignment horizontal="left" wrapText="1"/>
    </xf>
    <xf numFmtId="0" fontId="0" fillId="0" borderId="2" xfId="0" applyBorder="1" applyAlignment="1">
      <alignment horizontal="center" vertical="center" wrapText="1"/>
    </xf>
    <xf numFmtId="0" fontId="0" fillId="0" borderId="81" xfId="0" applyBorder="1"/>
    <xf numFmtId="0" fontId="0" fillId="0" borderId="82" xfId="0" applyBorder="1" applyAlignment="1">
      <alignment horizontal="center" vertical="center"/>
    </xf>
    <xf numFmtId="0" fontId="1" fillId="13" borderId="3" xfId="0" applyFont="1" applyFill="1" applyBorder="1" applyAlignment="1" applyProtection="1">
      <alignment horizontal="center" vertical="top" wrapText="1"/>
      <protection locked="0"/>
    </xf>
    <xf numFmtId="0" fontId="1" fillId="2" borderId="34" xfId="0" applyFont="1" applyFill="1" applyBorder="1" applyAlignment="1" applyProtection="1">
      <alignment horizontal="center" vertical="top" wrapText="1"/>
      <protection locked="0"/>
    </xf>
    <xf numFmtId="0" fontId="7" fillId="13" borderId="3" xfId="0" applyFont="1" applyFill="1" applyBorder="1" applyAlignment="1" applyProtection="1">
      <alignment horizontal="left" vertical="top" wrapText="1"/>
      <protection locked="0"/>
    </xf>
    <xf numFmtId="0" fontId="34" fillId="13" borderId="6" xfId="0" applyFont="1" applyFill="1" applyBorder="1" applyAlignment="1">
      <alignment wrapText="1"/>
    </xf>
    <xf numFmtId="0" fontId="0" fillId="0" borderId="0" xfId="0" applyAlignment="1">
      <alignment horizontal="right" vertical="center" wrapText="1"/>
    </xf>
    <xf numFmtId="164" fontId="0" fillId="8" borderId="6" xfId="0" applyNumberFormat="1" applyFill="1" applyBorder="1" applyAlignment="1">
      <alignment vertical="center"/>
    </xf>
    <xf numFmtId="0" fontId="0" fillId="8" borderId="6" xfId="0" applyFill="1" applyBorder="1" applyAlignment="1">
      <alignment horizontal="right" vertical="center" wrapText="1"/>
    </xf>
    <xf numFmtId="0" fontId="1" fillId="0" borderId="78" xfId="0" applyFont="1" applyBorder="1" applyAlignment="1">
      <alignment vertical="top" wrapText="1"/>
    </xf>
    <xf numFmtId="0" fontId="1" fillId="0" borderId="79" xfId="0" applyFont="1" applyBorder="1" applyAlignment="1">
      <alignment vertical="top" wrapText="1"/>
    </xf>
    <xf numFmtId="0" fontId="1" fillId="0" borderId="80" xfId="0" applyFont="1" applyBorder="1" applyAlignment="1">
      <alignment vertical="top" wrapText="1"/>
    </xf>
    <xf numFmtId="0" fontId="1" fillId="0" borderId="8" xfId="0" applyFont="1" applyBorder="1" applyAlignment="1">
      <alignment vertical="top" wrapText="1"/>
    </xf>
    <xf numFmtId="0" fontId="1" fillId="0" borderId="83" xfId="0" applyFont="1" applyBorder="1" applyAlignment="1">
      <alignment horizontal="left" vertical="top"/>
    </xf>
    <xf numFmtId="0" fontId="0" fillId="0" borderId="7" xfId="0" applyBorder="1" applyAlignment="1">
      <alignment horizontal="center" vertical="center"/>
    </xf>
    <xf numFmtId="0" fontId="0" fillId="0" borderId="7" xfId="0" applyBorder="1" applyAlignment="1">
      <alignment horizontal="center" vertical="center" wrapText="1"/>
    </xf>
    <xf numFmtId="0" fontId="0" fillId="8" borderId="5" xfId="0" applyFill="1" applyBorder="1" applyAlignment="1">
      <alignment horizontal="right" vertical="center"/>
    </xf>
    <xf numFmtId="0" fontId="1" fillId="8" borderId="6" xfId="0" applyFont="1" applyFill="1" applyBorder="1" applyAlignment="1">
      <alignment horizontal="right" vertical="center"/>
    </xf>
    <xf numFmtId="0" fontId="5" fillId="8" borderId="6" xfId="0" applyFont="1" applyFill="1" applyBorder="1" applyAlignment="1">
      <alignment horizontal="right" vertical="center"/>
    </xf>
    <xf numFmtId="164" fontId="1" fillId="8" borderId="13" xfId="0" applyNumberFormat="1" applyFont="1" applyFill="1" applyBorder="1" applyAlignment="1">
      <alignment horizontal="right" vertical="center"/>
    </xf>
    <xf numFmtId="0" fontId="1" fillId="8" borderId="3" xfId="0" applyFont="1" applyFill="1" applyBorder="1" applyAlignment="1" applyProtection="1">
      <alignment horizontal="right" vertical="center" wrapText="1"/>
      <protection locked="0"/>
    </xf>
    <xf numFmtId="0" fontId="0" fillId="8" borderId="3" xfId="0" applyFill="1" applyBorder="1" applyAlignment="1">
      <alignment horizontal="right" vertical="center"/>
    </xf>
    <xf numFmtId="0" fontId="0" fillId="8" borderId="76" xfId="0" applyFill="1" applyBorder="1" applyAlignment="1">
      <alignment horizontal="right" vertical="center"/>
    </xf>
    <xf numFmtId="0" fontId="0" fillId="8" borderId="86" xfId="0" applyFill="1" applyBorder="1" applyAlignment="1">
      <alignment horizontal="right" vertical="center"/>
    </xf>
    <xf numFmtId="0" fontId="0" fillId="8" borderId="83" xfId="0" applyFill="1" applyBorder="1" applyAlignment="1">
      <alignment horizontal="right" vertical="center"/>
    </xf>
    <xf numFmtId="0" fontId="22" fillId="13" borderId="6" xfId="0" applyFont="1" applyFill="1" applyBorder="1" applyAlignment="1">
      <alignment horizontal="left" vertical="center"/>
    </xf>
    <xf numFmtId="0" fontId="22" fillId="13" borderId="5" xfId="0" applyFont="1" applyFill="1" applyBorder="1" applyAlignment="1">
      <alignment horizontal="left" vertical="center"/>
    </xf>
    <xf numFmtId="0" fontId="22" fillId="8" borderId="6" xfId="0" applyFont="1" applyFill="1" applyBorder="1" applyAlignment="1">
      <alignment vertical="center"/>
    </xf>
    <xf numFmtId="0" fontId="22" fillId="8" borderId="5" xfId="0" applyFont="1" applyFill="1" applyBorder="1" applyAlignment="1">
      <alignment vertical="center"/>
    </xf>
    <xf numFmtId="0" fontId="1" fillId="13" borderId="6" xfId="0" applyFont="1" applyFill="1" applyBorder="1" applyAlignment="1">
      <alignment horizontal="left" vertical="center" wrapText="1"/>
    </xf>
    <xf numFmtId="0" fontId="1" fillId="8" borderId="6" xfId="0" applyFont="1" applyFill="1" applyBorder="1" applyAlignment="1">
      <alignment horizontal="right" vertical="center" wrapText="1"/>
    </xf>
    <xf numFmtId="0" fontId="7" fillId="8" borderId="6" xfId="0" applyFont="1" applyFill="1" applyBorder="1" applyAlignment="1">
      <alignment horizontal="right" vertical="center" wrapText="1"/>
    </xf>
    <xf numFmtId="0" fontId="22" fillId="8" borderId="6" xfId="0" applyFont="1" applyFill="1" applyBorder="1" applyAlignment="1">
      <alignment horizontal="right" vertical="center"/>
    </xf>
    <xf numFmtId="0" fontId="22" fillId="8" borderId="5" xfId="0" applyFont="1" applyFill="1" applyBorder="1" applyAlignment="1">
      <alignment horizontal="right" vertical="center"/>
    </xf>
    <xf numFmtId="0" fontId="22" fillId="13" borderId="6" xfId="0" applyFont="1" applyFill="1" applyBorder="1" applyAlignment="1">
      <alignment horizontal="left" vertical="center" wrapText="1"/>
    </xf>
    <xf numFmtId="0" fontId="22" fillId="35" borderId="6" xfId="0" applyFont="1" applyFill="1" applyBorder="1" applyAlignment="1">
      <alignment horizontal="left" vertical="center"/>
    </xf>
    <xf numFmtId="0" fontId="22" fillId="35" borderId="5" xfId="0" applyFont="1" applyFill="1" applyBorder="1" applyAlignment="1">
      <alignment horizontal="left" vertical="center"/>
    </xf>
    <xf numFmtId="0" fontId="22" fillId="8" borderId="6" xfId="0" applyFont="1" applyFill="1" applyBorder="1" applyAlignment="1">
      <alignment horizontal="right" vertical="center" wrapText="1"/>
    </xf>
    <xf numFmtId="0" fontId="22" fillId="31" borderId="6" xfId="0" applyFont="1" applyFill="1" applyBorder="1" applyAlignment="1">
      <alignment horizontal="right" vertical="center"/>
    </xf>
    <xf numFmtId="0" fontId="22" fillId="31" borderId="5" xfId="0" applyFont="1" applyFill="1" applyBorder="1" applyAlignment="1">
      <alignment horizontal="right" vertical="center"/>
    </xf>
    <xf numFmtId="0" fontId="0" fillId="0" borderId="23" xfId="0" applyBorder="1"/>
    <xf numFmtId="0" fontId="42" fillId="35" borderId="6" xfId="0" applyFont="1" applyFill="1" applyBorder="1" applyAlignment="1">
      <alignment horizontal="left" vertical="center" wrapText="1"/>
    </xf>
    <xf numFmtId="0" fontId="22" fillId="31" borderId="6" xfId="0" applyFont="1" applyFill="1" applyBorder="1" applyAlignment="1">
      <alignment horizontal="right" vertical="center" wrapText="1"/>
    </xf>
    <xf numFmtId="0" fontId="12" fillId="8" borderId="3" xfId="0" applyFont="1" applyFill="1" applyBorder="1" applyAlignment="1">
      <alignment horizontal="right" vertical="center"/>
    </xf>
    <xf numFmtId="0" fontId="0" fillId="32" borderId="7" xfId="0" applyFill="1" applyBorder="1" applyAlignment="1">
      <alignment horizontal="center" vertical="center"/>
    </xf>
    <xf numFmtId="49" fontId="0" fillId="8" borderId="4" xfId="0" applyNumberFormat="1" applyFill="1" applyBorder="1" applyAlignment="1">
      <alignment horizontal="right" vertical="center"/>
    </xf>
    <xf numFmtId="1" fontId="34" fillId="8" borderId="6" xfId="0" applyNumberFormat="1" applyFont="1" applyFill="1" applyBorder="1" applyAlignment="1">
      <alignment horizontal="right"/>
    </xf>
    <xf numFmtId="49" fontId="44" fillId="13" borderId="2" xfId="0" applyNumberFormat="1" applyFont="1" applyFill="1" applyBorder="1" applyAlignment="1">
      <alignment horizontal="left" vertical="center"/>
    </xf>
    <xf numFmtId="49" fontId="44" fillId="13" borderId="7" xfId="0" applyNumberFormat="1" applyFont="1" applyFill="1" applyBorder="1" applyAlignment="1">
      <alignment horizontal="left" vertical="center"/>
    </xf>
    <xf numFmtId="0" fontId="1" fillId="8" borderId="4" xfId="0" applyFont="1" applyFill="1" applyBorder="1" applyAlignment="1">
      <alignment horizontal="right" vertical="center"/>
    </xf>
    <xf numFmtId="49" fontId="0" fillId="8" borderId="7" xfId="0" applyNumberFormat="1" applyFill="1" applyBorder="1" applyAlignment="1">
      <alignment horizontal="right" vertical="center"/>
    </xf>
    <xf numFmtId="0" fontId="1" fillId="8" borderId="8" xfId="0" applyFont="1" applyFill="1" applyBorder="1" applyAlignment="1">
      <alignment horizontal="right" vertical="center"/>
    </xf>
    <xf numFmtId="0" fontId="1" fillId="8" borderId="7" xfId="0" applyFont="1" applyFill="1" applyBorder="1" applyAlignment="1">
      <alignment horizontal="right" vertical="center"/>
    </xf>
    <xf numFmtId="0" fontId="44" fillId="13" borderId="4" xfId="0" applyFont="1" applyFill="1" applyBorder="1" applyAlignment="1">
      <alignment horizontal="left" vertical="center"/>
    </xf>
    <xf numFmtId="0" fontId="44" fillId="13" borderId="10" xfId="0" applyFont="1" applyFill="1" applyBorder="1" applyAlignment="1">
      <alignment horizontal="left" vertical="center"/>
    </xf>
    <xf numFmtId="0" fontId="44" fillId="13" borderId="7" xfId="0" applyFont="1" applyFill="1" applyBorder="1" applyAlignment="1">
      <alignment horizontal="left" vertical="center"/>
    </xf>
    <xf numFmtId="0" fontId="44" fillId="13" borderId="34" xfId="0" applyFont="1" applyFill="1" applyBorder="1" applyAlignment="1">
      <alignment horizontal="left" vertical="center"/>
    </xf>
    <xf numFmtId="0" fontId="0" fillId="0" borderId="5" xfId="0" applyBorder="1" applyAlignment="1">
      <alignment horizontal="center" vertical="center" wrapText="1"/>
    </xf>
    <xf numFmtId="0" fontId="0" fillId="13" borderId="6" xfId="0" applyFill="1" applyBorder="1" applyAlignment="1">
      <alignment horizontal="right" vertical="center"/>
    </xf>
    <xf numFmtId="0" fontId="22" fillId="34" borderId="6" xfId="0" applyFont="1" applyFill="1" applyBorder="1" applyAlignment="1">
      <alignment horizontal="left"/>
    </xf>
    <xf numFmtId="0" fontId="22" fillId="34" borderId="5" xfId="0" applyFont="1" applyFill="1" applyBorder="1" applyAlignment="1">
      <alignment horizontal="left"/>
    </xf>
    <xf numFmtId="0" fontId="0" fillId="13" borderId="2" xfId="0" applyFill="1" applyBorder="1" applyAlignment="1">
      <alignment horizontal="left" vertical="center"/>
    </xf>
    <xf numFmtId="0" fontId="22" fillId="34" borderId="42" xfId="0" applyFont="1" applyFill="1" applyBorder="1" applyAlignment="1">
      <alignment horizontal="left"/>
    </xf>
    <xf numFmtId="0" fontId="26" fillId="13" borderId="5" xfId="0" applyFont="1" applyFill="1" applyBorder="1" applyAlignment="1">
      <alignment horizontal="left"/>
    </xf>
    <xf numFmtId="21" fontId="0" fillId="13" borderId="5" xfId="0" applyNumberFormat="1" applyFill="1" applyBorder="1" applyAlignment="1">
      <alignment horizontal="left" vertical="center"/>
    </xf>
    <xf numFmtId="0" fontId="26" fillId="13" borderId="6" xfId="0" applyFont="1" applyFill="1" applyBorder="1" applyAlignment="1">
      <alignment horizontal="left"/>
    </xf>
    <xf numFmtId="21" fontId="22" fillId="34" borderId="6" xfId="0" applyNumberFormat="1" applyFont="1" applyFill="1" applyBorder="1" applyAlignment="1">
      <alignment horizontal="left" vertical="center"/>
    </xf>
    <xf numFmtId="0" fontId="0" fillId="8" borderId="2" xfId="0" applyFill="1" applyBorder="1" applyAlignment="1">
      <alignment horizontal="right" vertical="center"/>
    </xf>
    <xf numFmtId="0" fontId="0" fillId="8" borderId="7" xfId="0" applyFill="1" applyBorder="1" applyAlignment="1">
      <alignment horizontal="right" vertical="center"/>
    </xf>
    <xf numFmtId="0" fontId="0" fillId="0" borderId="33" xfId="0" applyBorder="1" applyAlignment="1">
      <alignment horizontal="center" vertical="center"/>
    </xf>
    <xf numFmtId="0" fontId="50" fillId="13" borderId="7" xfId="0" applyFont="1" applyFill="1" applyBorder="1" applyAlignment="1">
      <alignment horizontal="left" vertical="top" wrapText="1"/>
    </xf>
    <xf numFmtId="0" fontId="50" fillId="13" borderId="6" xfId="0" applyFont="1" applyFill="1" applyBorder="1" applyAlignment="1">
      <alignment vertical="top" wrapText="1"/>
    </xf>
    <xf numFmtId="0" fontId="50" fillId="0" borderId="6" xfId="0" applyFont="1" applyBorder="1"/>
    <xf numFmtId="0" fontId="50" fillId="8" borderId="6" xfId="0" applyFont="1" applyFill="1" applyBorder="1" applyAlignment="1">
      <alignment vertical="top" wrapText="1"/>
    </xf>
    <xf numFmtId="3" fontId="0" fillId="8" borderId="6" xfId="0" applyNumberFormat="1" applyFill="1" applyBorder="1" applyAlignment="1">
      <alignment horizontal="right" vertical="center"/>
    </xf>
    <xf numFmtId="0" fontId="0" fillId="8" borderId="39" xfId="0" applyFill="1" applyBorder="1" applyAlignment="1">
      <alignment horizontal="right" vertical="center"/>
    </xf>
    <xf numFmtId="0" fontId="0" fillId="8" borderId="40" xfId="0" applyFill="1" applyBorder="1" applyAlignment="1">
      <alignment horizontal="right" vertical="center"/>
    </xf>
    <xf numFmtId="0" fontId="0" fillId="32" borderId="8" xfId="0" applyFill="1" applyBorder="1" applyAlignment="1">
      <alignment horizontal="center" vertical="center"/>
    </xf>
    <xf numFmtId="0" fontId="0" fillId="0" borderId="7" xfId="0" applyBorder="1" applyAlignment="1">
      <alignment vertical="center"/>
    </xf>
    <xf numFmtId="0" fontId="51" fillId="0" borderId="6" xfId="0" applyFont="1" applyBorder="1" applyAlignment="1">
      <alignment horizontal="left"/>
    </xf>
    <xf numFmtId="0" fontId="53" fillId="13" borderId="6" xfId="0" applyFont="1" applyFill="1" applyBorder="1" applyAlignment="1">
      <alignment horizontal="left" vertical="center" wrapText="1"/>
    </xf>
    <xf numFmtId="0" fontId="51" fillId="8" borderId="6" xfId="0" applyFont="1" applyFill="1" applyBorder="1" applyAlignment="1">
      <alignment horizontal="right"/>
    </xf>
    <xf numFmtId="0" fontId="50" fillId="8" borderId="7" xfId="0" applyFont="1" applyFill="1" applyBorder="1" applyAlignment="1">
      <alignment vertical="top" wrapText="1"/>
    </xf>
    <xf numFmtId="1" fontId="0" fillId="13" borderId="6" xfId="0" applyNumberFormat="1" applyFill="1" applyBorder="1" applyAlignment="1">
      <alignment horizontal="left" vertical="center"/>
    </xf>
    <xf numFmtId="1" fontId="0" fillId="13" borderId="6" xfId="0" applyNumberFormat="1" applyFill="1" applyBorder="1" applyAlignment="1">
      <alignment horizontal="left" vertical="top"/>
    </xf>
    <xf numFmtId="1" fontId="0" fillId="13" borderId="6" xfId="0" applyNumberFormat="1" applyFill="1" applyBorder="1" applyAlignment="1">
      <alignment horizontal="left"/>
    </xf>
    <xf numFmtId="1" fontId="0" fillId="8" borderId="6" xfId="0" applyNumberFormat="1" applyFill="1" applyBorder="1" applyAlignment="1">
      <alignment horizontal="right" vertical="center"/>
    </xf>
    <xf numFmtId="1" fontId="0" fillId="8" borderId="6" xfId="0" applyNumberFormat="1" applyFill="1" applyBorder="1" applyAlignment="1">
      <alignment horizontal="right" vertical="top"/>
    </xf>
    <xf numFmtId="1" fontId="0" fillId="8" borderId="6" xfId="0" applyNumberFormat="1" applyFill="1" applyBorder="1" applyAlignment="1">
      <alignment horizontal="right"/>
    </xf>
    <xf numFmtId="0" fontId="52" fillId="0" borderId="2" xfId="0" applyFont="1" applyBorder="1" applyAlignment="1">
      <alignment vertical="center"/>
    </xf>
    <xf numFmtId="0" fontId="52" fillId="0" borderId="6" xfId="0" applyFont="1" applyBorder="1" applyAlignment="1">
      <alignment vertical="top" wrapText="1"/>
    </xf>
    <xf numFmtId="0" fontId="52" fillId="0" borderId="6" xfId="0" applyFont="1" applyBorder="1" applyAlignment="1">
      <alignment horizontal="left" vertical="top" wrapText="1"/>
    </xf>
    <xf numFmtId="0" fontId="31" fillId="0" borderId="2" xfId="0" applyFont="1" applyBorder="1" applyAlignment="1">
      <alignment vertical="center"/>
    </xf>
    <xf numFmtId="0" fontId="31" fillId="0" borderId="6" xfId="0" applyFont="1" applyBorder="1" applyAlignment="1">
      <alignment vertical="center"/>
    </xf>
    <xf numFmtId="0" fontId="31" fillId="0" borderId="5" xfId="0" applyFont="1" applyBorder="1" applyAlignment="1">
      <alignment vertical="center"/>
    </xf>
    <xf numFmtId="0" fontId="31" fillId="0" borderId="6" xfId="0" applyFont="1" applyBorder="1" applyAlignment="1">
      <alignment horizontal="left" vertical="center" wrapText="1"/>
    </xf>
    <xf numFmtId="49" fontId="0" fillId="0" borderId="2" xfId="0" applyNumberFormat="1" applyBorder="1" applyAlignment="1">
      <alignment horizontal="left" vertical="center"/>
    </xf>
    <xf numFmtId="49" fontId="0" fillId="0" borderId="5" xfId="0" applyNumberFormat="1" applyBorder="1" applyAlignment="1">
      <alignment horizontal="left" vertical="center"/>
    </xf>
    <xf numFmtId="0" fontId="31" fillId="0" borderId="6" xfId="0" applyFont="1" applyBorder="1" applyAlignment="1">
      <alignment horizontal="center" vertical="center"/>
    </xf>
    <xf numFmtId="0" fontId="31" fillId="8" borderId="2" xfId="0" applyFont="1" applyFill="1" applyBorder="1" applyAlignment="1">
      <alignment horizontal="center" vertical="center"/>
    </xf>
    <xf numFmtId="0" fontId="31" fillId="8" borderId="5" xfId="0" applyFont="1" applyFill="1" applyBorder="1" applyAlignment="1">
      <alignment horizontal="center" vertical="center"/>
    </xf>
    <xf numFmtId="0" fontId="54" fillId="8" borderId="6" xfId="0" applyFont="1" applyFill="1" applyBorder="1" applyAlignment="1">
      <alignment horizontal="center" vertical="top" wrapText="1"/>
    </xf>
    <xf numFmtId="0" fontId="31" fillId="0" borderId="6" xfId="0" applyFont="1" applyBorder="1" applyAlignment="1">
      <alignment horizontal="center" vertical="top" wrapText="1"/>
    </xf>
    <xf numFmtId="49" fontId="0" fillId="8" borderId="5" xfId="0" applyNumberFormat="1" applyFill="1" applyBorder="1" applyAlignment="1">
      <alignment horizontal="right" vertical="center"/>
    </xf>
    <xf numFmtId="0" fontId="55" fillId="8" borderId="6" xfId="0" applyFont="1" applyFill="1" applyBorder="1" applyAlignment="1">
      <alignment horizontal="right" vertical="center"/>
    </xf>
    <xf numFmtId="0" fontId="0" fillId="8" borderId="3" xfId="0" applyFill="1" applyBorder="1" applyAlignment="1">
      <alignment vertical="center"/>
    </xf>
    <xf numFmtId="9" fontId="1" fillId="8" borderId="3" xfId="0" applyNumberFormat="1" applyFont="1" applyFill="1" applyBorder="1" applyAlignment="1">
      <alignment horizontal="right" vertical="center"/>
    </xf>
    <xf numFmtId="9" fontId="1" fillId="0" borderId="3" xfId="0" applyNumberFormat="1" applyFont="1" applyBorder="1" applyAlignment="1">
      <alignment horizontal="left" vertical="center"/>
    </xf>
    <xf numFmtId="9" fontId="1" fillId="0" borderId="0" xfId="0" applyNumberFormat="1" applyFont="1" applyAlignment="1">
      <alignment horizontal="left" vertical="center"/>
    </xf>
    <xf numFmtId="0" fontId="0" fillId="0" borderId="6" xfId="0" applyBorder="1" applyAlignment="1">
      <alignment horizontal="center"/>
    </xf>
    <xf numFmtId="9" fontId="1" fillId="0" borderId="6" xfId="0" applyNumberFormat="1" applyFont="1" applyBorder="1" applyAlignment="1">
      <alignment horizontal="left" vertical="center"/>
    </xf>
    <xf numFmtId="9" fontId="7" fillId="8" borderId="6" xfId="0" applyNumberFormat="1" applyFont="1" applyFill="1" applyBorder="1" applyAlignment="1">
      <alignment horizontal="center" vertical="center" wrapText="1"/>
    </xf>
    <xf numFmtId="0" fontId="0" fillId="19" borderId="6" xfId="0" applyFill="1" applyBorder="1" applyAlignment="1">
      <alignment horizontal="center" vertical="center"/>
    </xf>
    <xf numFmtId="164" fontId="6" fillId="8" borderId="45" xfId="0" applyNumberFormat="1" applyFont="1" applyFill="1" applyBorder="1" applyAlignment="1">
      <alignment horizontal="right" vertical="center"/>
    </xf>
    <xf numFmtId="0" fontId="1" fillId="8" borderId="12" xfId="0" applyFont="1" applyFill="1" applyBorder="1" applyAlignment="1" applyProtection="1">
      <alignment horizontal="right" vertical="center" wrapText="1"/>
      <protection locked="0"/>
    </xf>
    <xf numFmtId="0" fontId="0" fillId="0" borderId="12" xfId="0" applyBorder="1" applyAlignment="1">
      <alignment horizontal="center" vertical="center"/>
    </xf>
    <xf numFmtId="0" fontId="0" fillId="0" borderId="42" xfId="0" applyBorder="1" applyAlignment="1">
      <alignment horizontal="center" vertical="center"/>
    </xf>
    <xf numFmtId="0" fontId="0" fillId="37" borderId="0" xfId="0" applyFill="1" applyAlignment="1">
      <alignment horizontal="left"/>
    </xf>
    <xf numFmtId="0" fontId="0" fillId="37" borderId="6" xfId="0" applyFill="1" applyBorder="1" applyAlignment="1">
      <alignment horizontal="center" vertical="center" wrapText="1"/>
    </xf>
    <xf numFmtId="0" fontId="0" fillId="37" borderId="3" xfId="0" applyFill="1" applyBorder="1" applyAlignment="1">
      <alignment horizontal="center" vertical="center" wrapText="1"/>
    </xf>
    <xf numFmtId="0" fontId="0" fillId="36" borderId="7" xfId="0" applyFill="1" applyBorder="1" applyAlignment="1">
      <alignment horizontal="center" vertical="center"/>
    </xf>
    <xf numFmtId="0" fontId="56" fillId="0" borderId="8" xfId="0" applyFont="1" applyBorder="1" applyAlignment="1">
      <alignment vertical="top" wrapText="1"/>
    </xf>
    <xf numFmtId="0" fontId="23" fillId="35" borderId="6" xfId="0" applyFont="1" applyFill="1" applyBorder="1" applyAlignment="1">
      <alignment horizontal="left" vertical="center" wrapText="1"/>
    </xf>
    <xf numFmtId="0" fontId="23" fillId="31" borderId="6" xfId="0" applyFont="1" applyFill="1" applyBorder="1" applyAlignment="1">
      <alignment horizontal="right" vertical="center" wrapText="1"/>
    </xf>
    <xf numFmtId="0" fontId="34" fillId="8" borderId="8" xfId="0" applyFont="1" applyFill="1" applyBorder="1" applyAlignment="1">
      <alignment horizontal="right" vertical="center" wrapText="1"/>
    </xf>
    <xf numFmtId="0" fontId="1" fillId="16" borderId="9" xfId="0" applyFont="1" applyFill="1" applyBorder="1" applyAlignment="1" applyProtection="1">
      <alignment horizontal="center" vertical="top" wrapText="1"/>
      <protection locked="0"/>
    </xf>
    <xf numFmtId="0" fontId="35" fillId="15" borderId="6" xfId="0" applyFont="1" applyFill="1" applyBorder="1" applyAlignment="1">
      <alignment vertical="top" wrapText="1"/>
    </xf>
    <xf numFmtId="0" fontId="5" fillId="15" borderId="6" xfId="0" applyFont="1" applyFill="1" applyBorder="1" applyAlignment="1">
      <alignment horizontal="left" vertical="top"/>
    </xf>
    <xf numFmtId="0" fontId="35" fillId="15" borderId="5" xfId="0" applyFont="1" applyFill="1" applyBorder="1" applyAlignment="1">
      <alignment vertical="top" wrapText="1"/>
    </xf>
    <xf numFmtId="0" fontId="35" fillId="8" borderId="6" xfId="0" applyFont="1" applyFill="1" applyBorder="1" applyAlignment="1">
      <alignment vertical="top" wrapText="1"/>
    </xf>
    <xf numFmtId="0" fontId="1" fillId="38" borderId="52" xfId="0" applyFont="1" applyFill="1" applyBorder="1" applyAlignment="1" applyProtection="1">
      <alignment horizontal="left" vertical="top" wrapText="1"/>
      <protection locked="0"/>
    </xf>
    <xf numFmtId="0" fontId="35" fillId="8" borderId="5" xfId="0" applyFont="1" applyFill="1" applyBorder="1" applyAlignment="1">
      <alignment wrapText="1"/>
    </xf>
    <xf numFmtId="0" fontId="35" fillId="8" borderId="6" xfId="0" applyFont="1" applyFill="1" applyBorder="1" applyAlignment="1">
      <alignment horizontal="left" vertical="top" wrapText="1"/>
    </xf>
    <xf numFmtId="0" fontId="1" fillId="15" borderId="11" xfId="0" applyFont="1" applyFill="1" applyBorder="1" applyAlignment="1" applyProtection="1">
      <alignment horizontal="center" vertical="top" wrapText="1"/>
      <protection locked="0"/>
    </xf>
    <xf numFmtId="0" fontId="1" fillId="15" borderId="10" xfId="0" applyFont="1" applyFill="1" applyBorder="1" applyAlignment="1" applyProtection="1">
      <alignment horizontal="left" vertical="top" wrapText="1"/>
      <protection locked="0"/>
    </xf>
    <xf numFmtId="0" fontId="5" fillId="15" borderId="3" xfId="0" applyFont="1" applyFill="1" applyBorder="1" applyAlignment="1" applyProtection="1">
      <alignment horizontal="left" vertical="top" wrapText="1"/>
      <protection locked="0"/>
    </xf>
    <xf numFmtId="0" fontId="1" fillId="15" borderId="8" xfId="0" applyFont="1" applyFill="1" applyBorder="1" applyAlignment="1" applyProtection="1">
      <alignment horizontal="center" vertical="top" wrapText="1"/>
      <protection locked="0"/>
    </xf>
    <xf numFmtId="0" fontId="35" fillId="8" borderId="5" xfId="0" applyFont="1" applyFill="1" applyBorder="1" applyAlignment="1">
      <alignment vertical="top" wrapText="1"/>
    </xf>
    <xf numFmtId="0" fontId="35" fillId="8" borderId="2" xfId="0" applyFont="1" applyFill="1" applyBorder="1" applyAlignment="1">
      <alignment vertical="top" wrapText="1"/>
    </xf>
    <xf numFmtId="0" fontId="1" fillId="8" borderId="10" xfId="0" applyFont="1" applyFill="1" applyBorder="1" applyAlignment="1" applyProtection="1">
      <alignment horizontal="left" vertical="top" wrapText="1"/>
      <protection locked="0"/>
    </xf>
    <xf numFmtId="0" fontId="5" fillId="30" borderId="7" xfId="0" applyFont="1" applyFill="1" applyBorder="1" applyAlignment="1">
      <alignment horizontal="center" vertical="top" wrapText="1"/>
    </xf>
    <xf numFmtId="0" fontId="1" fillId="15" borderId="12" xfId="0" applyFont="1" applyFill="1" applyBorder="1" applyAlignment="1" applyProtection="1">
      <alignment horizontal="center" vertical="top" wrapText="1"/>
      <protection locked="0"/>
    </xf>
    <xf numFmtId="0" fontId="1" fillId="15" borderId="6" xfId="0" applyFont="1" applyFill="1" applyBorder="1" applyAlignment="1" applyProtection="1">
      <alignment horizontal="center" vertical="top" wrapText="1"/>
      <protection locked="0"/>
    </xf>
    <xf numFmtId="0" fontId="5" fillId="15" borderId="12" xfId="0" applyFont="1" applyFill="1" applyBorder="1" applyAlignment="1">
      <alignment vertical="top" wrapText="1"/>
    </xf>
    <xf numFmtId="0" fontId="40" fillId="15" borderId="2" xfId="0" applyFont="1" applyFill="1" applyBorder="1" applyAlignment="1">
      <alignment vertical="top" wrapText="1"/>
    </xf>
    <xf numFmtId="0" fontId="1" fillId="15" borderId="5" xfId="0" applyFont="1" applyFill="1" applyBorder="1" applyAlignment="1" applyProtection="1">
      <alignment horizontal="center" vertical="top" wrapText="1"/>
      <protection locked="0"/>
    </xf>
    <xf numFmtId="0" fontId="40" fillId="15" borderId="5" xfId="0" applyFont="1" applyFill="1" applyBorder="1" applyAlignment="1">
      <alignment vertical="top" wrapText="1"/>
    </xf>
    <xf numFmtId="0" fontId="40" fillId="8" borderId="17" xfId="0" applyFont="1" applyFill="1" applyBorder="1" applyAlignment="1">
      <alignment vertical="top" wrapText="1"/>
    </xf>
    <xf numFmtId="0" fontId="40" fillId="8" borderId="10" xfId="0" applyFont="1" applyFill="1" applyBorder="1" applyAlignment="1">
      <alignment vertical="top" wrapText="1"/>
    </xf>
    <xf numFmtId="0" fontId="40" fillId="8" borderId="34" xfId="0" applyFont="1" applyFill="1" applyBorder="1" applyAlignment="1">
      <alignment vertical="top" wrapText="1"/>
    </xf>
    <xf numFmtId="0" fontId="5" fillId="8" borderId="66" xfId="0" applyFont="1" applyFill="1" applyBorder="1" applyAlignment="1">
      <alignment vertical="top" wrapText="1"/>
    </xf>
    <xf numFmtId="0" fontId="5" fillId="15" borderId="34" xfId="0" applyFont="1" applyFill="1" applyBorder="1" applyAlignment="1">
      <alignment vertical="top" wrapText="1"/>
    </xf>
    <xf numFmtId="0" fontId="5" fillId="8" borderId="34" xfId="0" applyFont="1" applyFill="1" applyBorder="1" applyAlignment="1">
      <alignment vertical="top" wrapText="1"/>
    </xf>
    <xf numFmtId="0" fontId="5" fillId="15" borderId="7" xfId="0" applyFont="1" applyFill="1" applyBorder="1" applyAlignment="1">
      <alignment horizontal="center" vertical="top" wrapText="1"/>
    </xf>
    <xf numFmtId="0" fontId="5" fillId="15" borderId="4" xfId="0" applyFont="1" applyFill="1" applyBorder="1" applyAlignment="1">
      <alignment vertical="top" wrapText="1"/>
    </xf>
    <xf numFmtId="0" fontId="5" fillId="15" borderId="8" xfId="0" applyFont="1" applyFill="1" applyBorder="1" applyAlignment="1">
      <alignment horizontal="center" vertical="top" wrapText="1"/>
    </xf>
    <xf numFmtId="0" fontId="11" fillId="8" borderId="34" xfId="1" applyFill="1" applyBorder="1" applyAlignment="1">
      <alignment vertical="top" wrapText="1"/>
    </xf>
    <xf numFmtId="0" fontId="5" fillId="8" borderId="4" xfId="0" applyFont="1" applyFill="1" applyBorder="1" applyAlignment="1">
      <alignment wrapText="1"/>
    </xf>
    <xf numFmtId="0" fontId="5" fillId="8" borderId="34" xfId="0" applyFont="1" applyFill="1" applyBorder="1" applyAlignment="1">
      <alignment wrapText="1"/>
    </xf>
    <xf numFmtId="0" fontId="5" fillId="8" borderId="11" xfId="0" applyFont="1" applyFill="1" applyBorder="1" applyAlignment="1">
      <alignment vertical="top" wrapText="1"/>
    </xf>
    <xf numFmtId="0" fontId="5" fillId="8" borderId="2" xfId="0" applyFont="1" applyFill="1" applyBorder="1" applyAlignment="1">
      <alignment horizontal="left" vertical="top" wrapText="1"/>
    </xf>
    <xf numFmtId="0" fontId="32" fillId="8" borderId="6" xfId="0" applyFont="1" applyFill="1" applyBorder="1" applyAlignment="1">
      <alignment vertical="top" wrapText="1"/>
    </xf>
    <xf numFmtId="0" fontId="5" fillId="15" borderId="6" xfId="0" applyFont="1" applyFill="1" applyBorder="1" applyAlignment="1">
      <alignment horizontal="center" vertical="top"/>
    </xf>
    <xf numFmtId="0" fontId="1" fillId="15" borderId="4" xfId="0" applyFont="1" applyFill="1" applyBorder="1" applyAlignment="1" applyProtection="1">
      <alignment horizontal="left" vertical="top" wrapText="1"/>
      <protection locked="0"/>
    </xf>
    <xf numFmtId="0" fontId="5" fillId="15" borderId="6" xfId="0" applyFont="1" applyFill="1" applyBorder="1" applyAlignment="1">
      <alignment horizontal="left" vertical="top" wrapText="1"/>
    </xf>
    <xf numFmtId="0" fontId="5" fillId="15" borderId="32" xfId="0" applyFont="1" applyFill="1" applyBorder="1" applyAlignment="1">
      <alignment vertical="top" wrapText="1"/>
    </xf>
    <xf numFmtId="0" fontId="1" fillId="8" borderId="2" xfId="0" applyFont="1" applyFill="1" applyBorder="1" applyAlignment="1">
      <alignment vertical="top" wrapText="1"/>
    </xf>
    <xf numFmtId="0" fontId="47" fillId="15" borderId="6" xfId="0" applyFont="1" applyFill="1" applyBorder="1" applyAlignment="1" applyProtection="1">
      <alignment vertical="top" wrapText="1"/>
      <protection locked="0"/>
    </xf>
    <xf numFmtId="0" fontId="1" fillId="15" borderId="6" xfId="0" applyFont="1" applyFill="1" applyBorder="1" applyAlignment="1">
      <alignment vertical="top" wrapText="1"/>
    </xf>
    <xf numFmtId="0" fontId="1" fillId="15" borderId="6" xfId="0" applyFont="1" applyFill="1" applyBorder="1" applyAlignment="1">
      <alignment horizontal="center" vertical="top" wrapText="1"/>
    </xf>
    <xf numFmtId="0" fontId="47" fillId="15" borderId="6" xfId="0" applyFont="1" applyFill="1" applyBorder="1" applyAlignment="1">
      <alignment horizontal="left" vertical="top" wrapText="1"/>
    </xf>
    <xf numFmtId="0" fontId="47" fillId="15" borderId="6" xfId="0" applyFont="1" applyFill="1" applyBorder="1" applyAlignment="1">
      <alignment vertical="top" wrapText="1"/>
    </xf>
    <xf numFmtId="0" fontId="40" fillId="8" borderId="2" xfId="0" applyFont="1" applyFill="1" applyBorder="1" applyAlignment="1">
      <alignment vertical="top" wrapText="1"/>
    </xf>
    <xf numFmtId="0" fontId="47" fillId="8" borderId="6" xfId="0" applyFont="1" applyFill="1" applyBorder="1" applyAlignment="1">
      <alignment horizontal="left" vertical="top" wrapText="1"/>
    </xf>
    <xf numFmtId="0" fontId="40" fillId="8" borderId="6" xfId="0" applyFont="1" applyFill="1" applyBorder="1" applyAlignment="1">
      <alignment vertical="top" wrapText="1"/>
    </xf>
    <xf numFmtId="0" fontId="47" fillId="8" borderId="6" xfId="0" applyFont="1" applyFill="1" applyBorder="1" applyAlignment="1">
      <alignment vertical="top" wrapText="1"/>
    </xf>
    <xf numFmtId="0" fontId="1" fillId="15" borderId="6" xfId="0" applyFont="1" applyFill="1" applyBorder="1" applyAlignment="1">
      <alignment horizontal="center" vertical="center" wrapText="1"/>
    </xf>
    <xf numFmtId="0" fontId="40" fillId="15" borderId="6" xfId="0" applyFont="1" applyFill="1" applyBorder="1" applyAlignment="1">
      <alignment horizontal="left" vertical="top" wrapText="1"/>
    </xf>
    <xf numFmtId="0" fontId="1" fillId="15" borderId="4" xfId="0" applyFont="1" applyFill="1" applyBorder="1" applyAlignment="1">
      <alignment vertical="top" wrapText="1"/>
    </xf>
    <xf numFmtId="0" fontId="5" fillId="31" borderId="6" xfId="0" applyFont="1" applyFill="1" applyBorder="1" applyAlignment="1" applyProtection="1">
      <alignment horizontal="left" vertical="top" wrapText="1"/>
      <protection locked="0"/>
    </xf>
    <xf numFmtId="0" fontId="40" fillId="15" borderId="0" xfId="0" applyFont="1" applyFill="1" applyAlignment="1">
      <alignment horizontal="left" vertical="top" wrapText="1"/>
    </xf>
    <xf numFmtId="14" fontId="47" fillId="15" borderId="6" xfId="0" applyNumberFormat="1" applyFont="1" applyFill="1" applyBorder="1" applyAlignment="1">
      <alignment horizontal="left" vertical="top" wrapText="1"/>
    </xf>
    <xf numFmtId="0" fontId="5" fillId="30" borderId="6" xfId="0" applyFont="1" applyFill="1" applyBorder="1" applyAlignment="1">
      <alignment vertical="top" wrapText="1"/>
    </xf>
    <xf numFmtId="0" fontId="5" fillId="30" borderId="5" xfId="0" applyFont="1" applyFill="1" applyBorder="1" applyAlignment="1">
      <alignment vertical="top" wrapText="1"/>
    </xf>
    <xf numFmtId="0" fontId="5" fillId="15" borderId="15" xfId="0" applyFont="1" applyFill="1" applyBorder="1" applyAlignment="1">
      <alignment vertical="top" wrapText="1"/>
    </xf>
    <xf numFmtId="0" fontId="5" fillId="8" borderId="15" xfId="0" applyFont="1" applyFill="1" applyBorder="1" applyAlignment="1">
      <alignment vertical="top" wrapText="1"/>
    </xf>
    <xf numFmtId="0" fontId="1" fillId="15" borderId="5" xfId="0" applyFont="1" applyFill="1" applyBorder="1" applyAlignment="1">
      <alignment horizontal="left" vertical="top" wrapText="1"/>
    </xf>
    <xf numFmtId="0" fontId="1" fillId="15" borderId="6" xfId="0" applyFont="1" applyFill="1" applyBorder="1" applyAlignment="1">
      <alignment horizontal="center" vertical="top"/>
    </xf>
    <xf numFmtId="0" fontId="1" fillId="15" borderId="6" xfId="0" applyFont="1" applyFill="1" applyBorder="1" applyAlignment="1">
      <alignment wrapText="1"/>
    </xf>
    <xf numFmtId="0" fontId="5" fillId="15" borderId="2" xfId="0" applyFont="1" applyFill="1" applyBorder="1" applyAlignment="1">
      <alignment vertical="top" wrapText="1"/>
    </xf>
    <xf numFmtId="0" fontId="40" fillId="15" borderId="7" xfId="0" applyFont="1" applyFill="1" applyBorder="1" applyAlignment="1">
      <alignment horizontal="left" vertical="top" wrapText="1"/>
    </xf>
    <xf numFmtId="0" fontId="5" fillId="30" borderId="5" xfId="0" applyFont="1" applyFill="1" applyBorder="1" applyAlignment="1">
      <alignment horizontal="left" vertical="top" wrapText="1"/>
    </xf>
    <xf numFmtId="0" fontId="1" fillId="15" borderId="6" xfId="0" applyFont="1" applyFill="1" applyBorder="1" applyAlignment="1" applyProtection="1">
      <alignment horizontal="left" vertical="top"/>
      <protection locked="0"/>
    </xf>
    <xf numFmtId="0" fontId="1" fillId="15" borderId="2" xfId="0" applyFont="1" applyFill="1" applyBorder="1" applyAlignment="1">
      <alignment vertical="top"/>
    </xf>
    <xf numFmtId="0" fontId="6" fillId="30" borderId="4" xfId="0" applyFont="1" applyFill="1" applyBorder="1" applyAlignment="1">
      <alignment vertical="top" wrapText="1"/>
    </xf>
    <xf numFmtId="0" fontId="6" fillId="15" borderId="7" xfId="0" applyFont="1" applyFill="1" applyBorder="1" applyAlignment="1" applyProtection="1">
      <alignment horizontal="center" vertical="top" wrapText="1"/>
      <protection locked="0"/>
    </xf>
    <xf numFmtId="0" fontId="6" fillId="15" borderId="6" xfId="0" applyFont="1" applyFill="1" applyBorder="1" applyAlignment="1">
      <alignment vertical="top"/>
    </xf>
    <xf numFmtId="0" fontId="6" fillId="15" borderId="6" xfId="0" applyFont="1" applyFill="1" applyBorder="1" applyAlignment="1">
      <alignment vertical="top" wrapText="1"/>
    </xf>
    <xf numFmtId="0" fontId="6" fillId="8" borderId="6" xfId="0" applyFont="1" applyFill="1" applyBorder="1" applyAlignment="1">
      <alignment vertical="top"/>
    </xf>
    <xf numFmtId="0" fontId="6" fillId="8" borderId="6" xfId="0" applyFont="1" applyFill="1" applyBorder="1" applyAlignment="1">
      <alignment vertical="top" wrapText="1"/>
    </xf>
    <xf numFmtId="0" fontId="41" fillId="15" borderId="0" xfId="0" applyFont="1" applyFill="1" applyAlignment="1">
      <alignment vertical="top" wrapText="1"/>
    </xf>
    <xf numFmtId="0" fontId="1" fillId="15" borderId="6" xfId="0" applyFont="1" applyFill="1" applyBorder="1" applyAlignment="1">
      <alignment vertical="center" wrapText="1"/>
    </xf>
    <xf numFmtId="0" fontId="1" fillId="15" borderId="12" xfId="0" applyFont="1" applyFill="1" applyBorder="1" applyAlignment="1">
      <alignment vertical="center"/>
    </xf>
    <xf numFmtId="0" fontId="1" fillId="15" borderId="9" xfId="0" applyFont="1" applyFill="1" applyBorder="1" applyAlignment="1">
      <alignment vertical="top" wrapText="1"/>
    </xf>
    <xf numFmtId="0" fontId="1" fillId="8" borderId="7" xfId="0" applyFont="1" applyFill="1" applyBorder="1" applyAlignment="1">
      <alignment vertical="center" wrapText="1"/>
    </xf>
    <xf numFmtId="0" fontId="1" fillId="8" borderId="42" xfId="0" applyFont="1" applyFill="1" applyBorder="1" applyAlignment="1">
      <alignment vertical="center"/>
    </xf>
    <xf numFmtId="0" fontId="1" fillId="8" borderId="7" xfId="0" applyFont="1" applyFill="1" applyBorder="1" applyAlignment="1">
      <alignment vertical="top" wrapText="1"/>
    </xf>
    <xf numFmtId="0" fontId="29" fillId="8" borderId="7" xfId="0" applyFont="1" applyFill="1" applyBorder="1" applyAlignment="1">
      <alignment vertical="top" wrapText="1"/>
    </xf>
    <xf numFmtId="0" fontId="5" fillId="15" borderId="7" xfId="0" applyFont="1" applyFill="1" applyBorder="1" applyAlignment="1" applyProtection="1">
      <alignment horizontal="left" vertical="top" wrapText="1"/>
      <protection locked="0"/>
    </xf>
    <xf numFmtId="0" fontId="7" fillId="8" borderId="6" xfId="0" applyFont="1" applyFill="1" applyBorder="1" applyAlignment="1">
      <alignment vertical="top" wrapText="1"/>
    </xf>
    <xf numFmtId="0" fontId="1" fillId="0" borderId="5" xfId="0" applyFont="1" applyBorder="1" applyAlignment="1">
      <alignment horizontal="center" vertical="center" wrapText="1"/>
    </xf>
    <xf numFmtId="0" fontId="1" fillId="0" borderId="7" xfId="0" applyFont="1" applyBorder="1" applyAlignment="1">
      <alignment horizontal="left"/>
    </xf>
    <xf numFmtId="0" fontId="1" fillId="8" borderId="7" xfId="0" applyFont="1" applyFill="1" applyBorder="1" applyAlignment="1">
      <alignment horizontal="right"/>
    </xf>
    <xf numFmtId="0" fontId="1" fillId="8" borderId="7" xfId="0" applyFont="1" applyFill="1" applyBorder="1" applyAlignment="1">
      <alignment horizontal="right" vertical="center" wrapText="1"/>
    </xf>
    <xf numFmtId="0" fontId="1" fillId="0" borderId="2" xfId="0" applyFont="1" applyBorder="1" applyAlignment="1">
      <alignment horizontal="left" vertical="center"/>
    </xf>
    <xf numFmtId="0" fontId="1" fillId="8" borderId="2" xfId="0" applyFont="1" applyFill="1" applyBorder="1" applyAlignment="1">
      <alignment vertical="center"/>
    </xf>
    <xf numFmtId="0" fontId="7" fillId="13" borderId="32" xfId="0" applyFont="1" applyFill="1" applyBorder="1" applyAlignment="1">
      <alignment horizontal="center" vertical="top" wrapText="1"/>
    </xf>
    <xf numFmtId="0" fontId="7" fillId="0" borderId="6" xfId="0" applyFont="1" applyBorder="1" applyAlignment="1">
      <alignment horizontal="center" vertical="top" wrapText="1"/>
    </xf>
    <xf numFmtId="0" fontId="7" fillId="0" borderId="6" xfId="0" applyFont="1" applyBorder="1" applyAlignment="1">
      <alignment horizontal="center" vertical="center" wrapText="1"/>
    </xf>
    <xf numFmtId="0" fontId="53" fillId="8" borderId="6" xfId="0" applyFont="1" applyFill="1" applyBorder="1" applyAlignment="1">
      <alignment horizontal="center" vertical="top" wrapText="1"/>
    </xf>
    <xf numFmtId="1" fontId="34" fillId="0" borderId="4" xfId="0" applyNumberFormat="1" applyFont="1" applyBorder="1" applyAlignment="1">
      <alignment horizontal="left" vertical="center"/>
    </xf>
    <xf numFmtId="1" fontId="34" fillId="8" borderId="4" xfId="0" applyNumberFormat="1" applyFont="1" applyFill="1" applyBorder="1" applyAlignment="1">
      <alignment horizontal="right" vertical="center"/>
    </xf>
    <xf numFmtId="0" fontId="0" fillId="0" borderId="6" xfId="0" applyBorder="1" applyAlignment="1">
      <alignment horizontal="center" wrapText="1"/>
    </xf>
    <xf numFmtId="0" fontId="7" fillId="8" borderId="7" xfId="0" applyFont="1" applyFill="1" applyBorder="1" applyAlignment="1">
      <alignment horizontal="center" vertical="center"/>
    </xf>
    <xf numFmtId="0" fontId="1" fillId="15" borderId="2" xfId="0" applyFont="1" applyFill="1" applyBorder="1" applyAlignment="1">
      <alignment vertical="top" wrapText="1"/>
    </xf>
    <xf numFmtId="0" fontId="5" fillId="8" borderId="42" xfId="0" applyFont="1" applyFill="1" applyBorder="1" applyAlignment="1" applyProtection="1">
      <alignment horizontal="left" vertical="top" wrapText="1"/>
      <protection locked="0"/>
    </xf>
    <xf numFmtId="0" fontId="1" fillId="15" borderId="5" xfId="0" applyFont="1" applyFill="1" applyBorder="1" applyAlignment="1">
      <alignment vertical="top" wrapText="1"/>
    </xf>
    <xf numFmtId="0" fontId="1" fillId="13" borderId="7" xfId="0" applyFont="1" applyFill="1" applyBorder="1" applyAlignment="1">
      <alignment vertical="center" wrapText="1"/>
    </xf>
    <xf numFmtId="0" fontId="1" fillId="15" borderId="32" xfId="0" applyFont="1" applyFill="1" applyBorder="1" applyAlignment="1" applyProtection="1">
      <alignment horizontal="center" vertical="top" wrapText="1"/>
      <protection locked="0"/>
    </xf>
    <xf numFmtId="0" fontId="1" fillId="13" borderId="18" xfId="0" applyFont="1" applyFill="1" applyBorder="1" applyAlignment="1" applyProtection="1">
      <alignment horizontal="center" vertical="top" wrapText="1"/>
      <protection locked="0"/>
    </xf>
    <xf numFmtId="0" fontId="22" fillId="31" borderId="42" xfId="0" applyFont="1" applyFill="1" applyBorder="1" applyAlignment="1">
      <alignment horizontal="right" vertical="center"/>
    </xf>
    <xf numFmtId="0" fontId="22" fillId="31" borderId="7" xfId="0" applyFont="1" applyFill="1" applyBorder="1" applyAlignment="1">
      <alignment horizontal="right" vertical="center" wrapText="1"/>
    </xf>
    <xf numFmtId="0" fontId="22" fillId="31" borderId="8" xfId="0" applyFont="1" applyFill="1" applyBorder="1" applyAlignment="1">
      <alignment horizontal="right" vertical="center" wrapText="1"/>
    </xf>
    <xf numFmtId="0" fontId="26" fillId="8" borderId="5" xfId="0" applyFont="1" applyFill="1" applyBorder="1" applyAlignment="1">
      <alignment horizontal="right" vertical="center"/>
    </xf>
    <xf numFmtId="21" fontId="22" fillId="31" borderId="5" xfId="0" applyNumberFormat="1" applyFont="1" applyFill="1" applyBorder="1" applyAlignment="1">
      <alignment horizontal="right" vertical="center"/>
    </xf>
    <xf numFmtId="0" fontId="26" fillId="8" borderId="6" xfId="0" applyFont="1" applyFill="1" applyBorder="1" applyAlignment="1">
      <alignment horizontal="right" vertical="center"/>
    </xf>
    <xf numFmtId="3" fontId="22" fillId="8" borderId="6" xfId="0" applyNumberFormat="1" applyFont="1" applyFill="1" applyBorder="1" applyAlignment="1">
      <alignment horizontal="right" vertical="center"/>
    </xf>
    <xf numFmtId="0" fontId="22" fillId="31" borderId="51" xfId="0" applyFont="1" applyFill="1" applyBorder="1" applyAlignment="1">
      <alignment horizontal="right" vertical="center"/>
    </xf>
    <xf numFmtId="0" fontId="22" fillId="34" borderId="40" xfId="0" applyFont="1" applyFill="1" applyBorder="1" applyAlignment="1">
      <alignment horizontal="left" vertical="center"/>
    </xf>
    <xf numFmtId="0" fontId="22" fillId="31" borderId="40" xfId="0" applyFont="1" applyFill="1" applyBorder="1" applyAlignment="1">
      <alignment horizontal="right" vertical="center"/>
    </xf>
    <xf numFmtId="0" fontId="22" fillId="34" borderId="5" xfId="0" applyFont="1" applyFill="1" applyBorder="1" applyAlignment="1">
      <alignment horizontal="left" vertical="center"/>
    </xf>
    <xf numFmtId="0" fontId="7" fillId="0" borderId="6" xfId="0" applyFont="1" applyBorder="1" applyAlignment="1">
      <alignment horizontal="left" vertical="center" wrapText="1"/>
    </xf>
    <xf numFmtId="9" fontId="1" fillId="8" borderId="6" xfId="0" applyNumberFormat="1" applyFont="1" applyFill="1" applyBorder="1" applyAlignment="1">
      <alignment horizontal="center" vertical="center" wrapText="1"/>
    </xf>
    <xf numFmtId="0" fontId="1" fillId="8" borderId="3" xfId="0" applyFont="1" applyFill="1" applyBorder="1" applyAlignment="1">
      <alignment horizontal="right" vertical="center"/>
    </xf>
    <xf numFmtId="0" fontId="1" fillId="8" borderId="7" xfId="0" applyFont="1" applyFill="1" applyBorder="1" applyAlignment="1" applyProtection="1">
      <alignment horizontal="left" vertical="top"/>
      <protection locked="0"/>
    </xf>
    <xf numFmtId="0" fontId="0" fillId="29" borderId="63" xfId="0" applyFill="1" applyBorder="1" applyAlignment="1">
      <alignment horizontal="center" vertical="center" wrapText="1"/>
    </xf>
    <xf numFmtId="0" fontId="0" fillId="32" borderId="0" xfId="0" applyFill="1" applyAlignment="1">
      <alignment wrapText="1"/>
    </xf>
    <xf numFmtId="0" fontId="1" fillId="8" borderId="6" xfId="0" applyFont="1" applyFill="1" applyBorder="1" applyAlignment="1" applyProtection="1">
      <alignment horizontal="right" vertical="center" wrapText="1"/>
      <protection locked="0"/>
    </xf>
    <xf numFmtId="0" fontId="1" fillId="14" borderId="9" xfId="0" applyFont="1" applyFill="1" applyBorder="1" applyAlignment="1" applyProtection="1">
      <alignment horizontal="center" vertical="top" wrapText="1"/>
      <protection locked="0"/>
    </xf>
    <xf numFmtId="0" fontId="1" fillId="14" borderId="52" xfId="0" applyFont="1" applyFill="1" applyBorder="1" applyAlignment="1" applyProtection="1">
      <alignment horizontal="center" vertical="top" wrapText="1"/>
      <protection locked="0"/>
    </xf>
    <xf numFmtId="0" fontId="1" fillId="14" borderId="52" xfId="0" applyFont="1" applyFill="1" applyBorder="1" applyAlignment="1" applyProtection="1">
      <alignment horizontal="left" vertical="top" wrapText="1"/>
      <protection locked="0"/>
    </xf>
    <xf numFmtId="0" fontId="5" fillId="13" borderId="6" xfId="0" applyFont="1" applyFill="1" applyBorder="1" applyAlignment="1">
      <alignment horizontal="left" vertical="top"/>
    </xf>
    <xf numFmtId="0" fontId="35" fillId="13" borderId="5" xfId="0" applyFont="1" applyFill="1" applyBorder="1" applyAlignment="1">
      <alignment vertical="top" wrapText="1"/>
    </xf>
    <xf numFmtId="0" fontId="35" fillId="13" borderId="5" xfId="0" applyFont="1" applyFill="1" applyBorder="1" applyAlignment="1">
      <alignment wrapText="1"/>
    </xf>
    <xf numFmtId="0" fontId="35" fillId="13" borderId="6" xfId="0" applyFont="1" applyFill="1" applyBorder="1" applyAlignment="1">
      <alignment horizontal="left" vertical="top" wrapText="1"/>
    </xf>
    <xf numFmtId="0" fontId="1" fillId="14" borderId="6" xfId="0" applyFont="1" applyFill="1" applyBorder="1" applyAlignment="1" applyProtection="1">
      <alignment horizontal="left" vertical="top" wrapText="1"/>
      <protection locked="0"/>
    </xf>
    <xf numFmtId="0" fontId="35" fillId="13" borderId="7" xfId="0" applyFont="1" applyFill="1" applyBorder="1" applyAlignment="1">
      <alignment vertical="top" wrapText="1"/>
    </xf>
    <xf numFmtId="0" fontId="48" fillId="13" borderId="7" xfId="0" applyFont="1" applyFill="1" applyBorder="1" applyAlignment="1">
      <alignment wrapText="1"/>
    </xf>
    <xf numFmtId="0" fontId="5" fillId="13" borderId="7" xfId="0" applyFont="1" applyFill="1" applyBorder="1" applyAlignment="1">
      <alignment horizontal="left" vertical="top"/>
    </xf>
    <xf numFmtId="0" fontId="5" fillId="35" borderId="7" xfId="0" applyFont="1" applyFill="1" applyBorder="1" applyAlignment="1">
      <alignment horizontal="center" vertical="top" wrapText="1"/>
    </xf>
    <xf numFmtId="0" fontId="5" fillId="35" borderId="4" xfId="0" applyFont="1" applyFill="1" applyBorder="1" applyAlignment="1">
      <alignment vertical="top" wrapText="1"/>
    </xf>
    <xf numFmtId="0" fontId="40" fillId="13" borderId="17" xfId="0" applyFont="1" applyFill="1" applyBorder="1" applyAlignment="1">
      <alignment vertical="top" wrapText="1"/>
    </xf>
    <xf numFmtId="0" fontId="40" fillId="13" borderId="2" xfId="0" applyFont="1" applyFill="1" applyBorder="1" applyAlignment="1">
      <alignment vertical="top" wrapText="1"/>
    </xf>
    <xf numFmtId="0" fontId="40" fillId="13" borderId="5" xfId="0" applyFont="1" applyFill="1" applyBorder="1" applyAlignment="1">
      <alignment vertical="top" wrapText="1"/>
    </xf>
    <xf numFmtId="0" fontId="40" fillId="13" borderId="34" xfId="0" applyFont="1" applyFill="1" applyBorder="1" applyAlignment="1">
      <alignment vertical="top" wrapText="1"/>
    </xf>
    <xf numFmtId="0" fontId="5" fillId="13" borderId="65" xfId="0" applyFont="1" applyFill="1" applyBorder="1" applyAlignment="1">
      <alignment vertical="top" wrapText="1"/>
    </xf>
    <xf numFmtId="0" fontId="5" fillId="13" borderId="66" xfId="0" applyFont="1" applyFill="1" applyBorder="1" applyAlignment="1">
      <alignment vertical="top" wrapText="1"/>
    </xf>
    <xf numFmtId="0" fontId="5" fillId="35" borderId="6" xfId="0" applyFont="1" applyFill="1" applyBorder="1" applyAlignment="1">
      <alignment vertical="top" wrapText="1"/>
    </xf>
    <xf numFmtId="0" fontId="32" fillId="13" borderId="6" xfId="0" applyFont="1" applyFill="1" applyBorder="1" applyAlignment="1">
      <alignment vertical="top" wrapText="1"/>
    </xf>
    <xf numFmtId="0" fontId="47" fillId="13" borderId="6" xfId="0" applyFont="1" applyFill="1" applyBorder="1" applyAlignment="1" applyProtection="1">
      <alignment vertical="top" wrapText="1"/>
      <protection locked="0"/>
    </xf>
    <xf numFmtId="0" fontId="40" fillId="13" borderId="3" xfId="0" applyFont="1" applyFill="1" applyBorder="1" applyAlignment="1">
      <alignment vertical="top" wrapText="1"/>
    </xf>
    <xf numFmtId="0" fontId="47" fillId="13" borderId="6" xfId="0" applyFont="1" applyFill="1" applyBorder="1" applyAlignment="1">
      <alignment horizontal="left" vertical="top" wrapText="1"/>
    </xf>
    <xf numFmtId="0" fontId="47" fillId="13" borderId="6" xfId="0" applyFont="1" applyFill="1" applyBorder="1" applyAlignment="1">
      <alignment vertical="top" wrapText="1"/>
    </xf>
    <xf numFmtId="0" fontId="40" fillId="13" borderId="6" xfId="0" applyFont="1" applyFill="1" applyBorder="1" applyAlignment="1">
      <alignment vertical="top" wrapText="1"/>
    </xf>
    <xf numFmtId="0" fontId="40" fillId="13" borderId="4" xfId="0" applyFont="1" applyFill="1" applyBorder="1" applyAlignment="1">
      <alignment vertical="top" wrapText="1"/>
    </xf>
    <xf numFmtId="0" fontId="40" fillId="13" borderId="6" xfId="0" applyFont="1" applyFill="1" applyBorder="1" applyAlignment="1">
      <alignment horizontal="left" vertical="top" wrapText="1"/>
    </xf>
    <xf numFmtId="0" fontId="5" fillId="35" borderId="6" xfId="0" applyFont="1" applyFill="1" applyBorder="1" applyAlignment="1" applyProtection="1">
      <alignment horizontal="left" vertical="top" wrapText="1"/>
      <protection locked="0"/>
    </xf>
    <xf numFmtId="0" fontId="40" fillId="13" borderId="0" xfId="0" applyFont="1" applyFill="1" applyAlignment="1">
      <alignment horizontal="left" vertical="top" wrapText="1"/>
    </xf>
    <xf numFmtId="14" fontId="47" fillId="13" borderId="6" xfId="0" applyNumberFormat="1" applyFont="1" applyFill="1" applyBorder="1" applyAlignment="1">
      <alignment horizontal="left" vertical="top" wrapText="1"/>
    </xf>
    <xf numFmtId="0" fontId="1" fillId="14" borderId="6" xfId="0" applyFont="1" applyFill="1" applyBorder="1" applyAlignment="1" applyProtection="1">
      <alignment horizontal="center" vertical="top" wrapText="1"/>
      <protection locked="0"/>
    </xf>
    <xf numFmtId="0" fontId="1" fillId="14" borderId="19" xfId="0" applyFont="1" applyFill="1" applyBorder="1" applyAlignment="1" applyProtection="1">
      <alignment horizontal="center" vertical="top" wrapText="1"/>
      <protection locked="0"/>
    </xf>
    <xf numFmtId="0" fontId="5" fillId="35" borderId="5" xfId="0" applyFont="1" applyFill="1" applyBorder="1" applyAlignment="1">
      <alignment vertical="top" wrapText="1"/>
    </xf>
    <xf numFmtId="0" fontId="5" fillId="35" borderId="42" xfId="0" applyFont="1" applyFill="1" applyBorder="1" applyAlignment="1">
      <alignment vertical="top" wrapText="1"/>
    </xf>
    <xf numFmtId="0" fontId="14" fillId="35" borderId="42" xfId="0" applyFont="1" applyFill="1" applyBorder="1" applyAlignment="1">
      <alignment vertical="top"/>
    </xf>
    <xf numFmtId="0" fontId="5" fillId="35" borderId="7" xfId="0" applyFont="1" applyFill="1" applyBorder="1" applyAlignment="1">
      <alignment vertical="top" wrapText="1"/>
    </xf>
    <xf numFmtId="0" fontId="5" fillId="13" borderId="15" xfId="0" applyFont="1" applyFill="1" applyBorder="1" applyAlignment="1">
      <alignment vertical="top" wrapText="1"/>
    </xf>
    <xf numFmtId="0" fontId="5" fillId="35" borderId="34" xfId="0" applyFont="1" applyFill="1" applyBorder="1" applyAlignment="1">
      <alignment vertical="top" wrapText="1"/>
    </xf>
    <xf numFmtId="0" fontId="5" fillId="35" borderId="8" xfId="0" applyFont="1" applyFill="1" applyBorder="1" applyAlignment="1">
      <alignment horizontal="center" vertical="top" wrapText="1"/>
    </xf>
    <xf numFmtId="0" fontId="41" fillId="13" borderId="6" xfId="0" applyFont="1" applyFill="1" applyBorder="1" applyAlignment="1">
      <alignment vertical="top" wrapText="1"/>
    </xf>
    <xf numFmtId="0" fontId="5" fillId="13" borderId="4" xfId="0" applyFont="1" applyFill="1" applyBorder="1" applyAlignment="1">
      <alignment horizontal="left" vertical="top" wrapText="1"/>
    </xf>
    <xf numFmtId="0" fontId="6" fillId="35" borderId="34" xfId="0" applyFont="1" applyFill="1" applyBorder="1" applyAlignment="1">
      <alignment vertical="top" wrapText="1"/>
    </xf>
    <xf numFmtId="0" fontId="5" fillId="35" borderId="64" xfId="0" applyFont="1" applyFill="1" applyBorder="1" applyAlignment="1">
      <alignment vertical="top" wrapText="1"/>
    </xf>
    <xf numFmtId="0" fontId="41" fillId="13" borderId="6" xfId="0" applyFont="1" applyFill="1" applyBorder="1" applyAlignment="1">
      <alignment wrapText="1"/>
    </xf>
    <xf numFmtId="0" fontId="5" fillId="35" borderId="5" xfId="0" applyFont="1" applyFill="1" applyBorder="1" applyAlignment="1">
      <alignment wrapText="1"/>
    </xf>
    <xf numFmtId="0" fontId="5" fillId="35" borderId="6" xfId="0" applyFont="1" applyFill="1" applyBorder="1" applyAlignment="1">
      <alignment vertical="center" wrapText="1"/>
    </xf>
    <xf numFmtId="0" fontId="1" fillId="13" borderId="87" xfId="0" applyFont="1" applyFill="1" applyBorder="1" applyAlignment="1">
      <alignment vertical="top"/>
    </xf>
    <xf numFmtId="0" fontId="40" fillId="13" borderId="7" xfId="0" applyFont="1" applyFill="1" applyBorder="1" applyAlignment="1">
      <alignment horizontal="left" vertical="top" wrapText="1"/>
    </xf>
    <xf numFmtId="0" fontId="40" fillId="13" borderId="86" xfId="0" applyFont="1" applyFill="1" applyBorder="1" applyAlignment="1">
      <alignment horizontal="left" vertical="top" wrapText="1"/>
    </xf>
    <xf numFmtId="0" fontId="5" fillId="35" borderId="5" xfId="0" applyFont="1" applyFill="1" applyBorder="1" applyAlignment="1">
      <alignment horizontal="left" vertical="top" wrapText="1"/>
    </xf>
    <xf numFmtId="0" fontId="5" fillId="35" borderId="4" xfId="0" applyFont="1" applyFill="1" applyBorder="1" applyAlignment="1">
      <alignment horizontal="left" vertical="top" wrapText="1"/>
    </xf>
    <xf numFmtId="0" fontId="1" fillId="13" borderId="7" xfId="0" applyFont="1" applyFill="1" applyBorder="1" applyAlignment="1" applyProtection="1">
      <alignment horizontal="left" vertical="top"/>
      <protection locked="0"/>
    </xf>
    <xf numFmtId="0" fontId="5" fillId="13" borderId="6" xfId="0" applyFont="1" applyFill="1" applyBorder="1" applyAlignment="1">
      <alignment horizontal="center" vertical="top"/>
    </xf>
    <xf numFmtId="0" fontId="6" fillId="35" borderId="11" xfId="0" applyFont="1" applyFill="1" applyBorder="1" applyAlignment="1">
      <alignment vertical="top" wrapText="1"/>
    </xf>
    <xf numFmtId="0" fontId="6" fillId="35" borderId="4" xfId="0" applyFont="1" applyFill="1" applyBorder="1" applyAlignment="1">
      <alignment vertical="top" wrapText="1"/>
    </xf>
    <xf numFmtId="0" fontId="6" fillId="35" borderId="7" xfId="0" applyFont="1" applyFill="1" applyBorder="1" applyAlignment="1">
      <alignment horizontal="center" vertical="top" wrapText="1"/>
    </xf>
    <xf numFmtId="0" fontId="6" fillId="35" borderId="8" xfId="0" applyFont="1" applyFill="1" applyBorder="1" applyAlignment="1">
      <alignment horizontal="center" vertical="top" wrapText="1"/>
    </xf>
    <xf numFmtId="0" fontId="6" fillId="13" borderId="7" xfId="0" applyFont="1" applyFill="1" applyBorder="1" applyAlignment="1">
      <alignment vertical="top" wrapText="1"/>
    </xf>
    <xf numFmtId="0" fontId="6" fillId="13" borderId="11" xfId="0" applyFont="1" applyFill="1" applyBorder="1" applyAlignment="1">
      <alignment vertical="top" wrapText="1"/>
    </xf>
    <xf numFmtId="0" fontId="6" fillId="13" borderId="8" xfId="0" applyFont="1" applyFill="1" applyBorder="1" applyAlignment="1">
      <alignment vertical="top" wrapText="1"/>
    </xf>
    <xf numFmtId="0" fontId="6" fillId="13" borderId="20" xfId="0" applyFont="1" applyFill="1" applyBorder="1" applyAlignment="1">
      <alignment vertical="top" wrapText="1"/>
    </xf>
    <xf numFmtId="0" fontId="6" fillId="13" borderId="7" xfId="0" applyFont="1" applyFill="1" applyBorder="1" applyAlignment="1" applyProtection="1">
      <alignment horizontal="center" vertical="top" wrapText="1"/>
      <protection locked="0"/>
    </xf>
    <xf numFmtId="0" fontId="6" fillId="13" borderId="6" xfId="0" applyFont="1" applyFill="1" applyBorder="1" applyAlignment="1">
      <alignment vertical="top"/>
    </xf>
    <xf numFmtId="0" fontId="6" fillId="35" borderId="65" xfId="0" applyFont="1" applyFill="1" applyBorder="1" applyAlignment="1">
      <alignment horizontal="center" vertical="top" wrapText="1"/>
    </xf>
    <xf numFmtId="0" fontId="6" fillId="13" borderId="6" xfId="0" applyFont="1" applyFill="1" applyBorder="1" applyAlignment="1">
      <alignment vertical="top" wrapText="1"/>
    </xf>
    <xf numFmtId="0" fontId="41" fillId="13" borderId="0" xfId="0" applyFont="1" applyFill="1" applyAlignment="1">
      <alignment vertical="top" wrapText="1"/>
    </xf>
    <xf numFmtId="0" fontId="7" fillId="13" borderId="6" xfId="0" applyFont="1" applyFill="1" applyBorder="1" applyAlignment="1">
      <alignment vertical="top" wrapText="1"/>
    </xf>
    <xf numFmtId="0" fontId="3" fillId="13" borderId="6" xfId="0" applyFont="1" applyFill="1" applyBorder="1" applyAlignment="1">
      <alignment vertical="top" wrapText="1"/>
    </xf>
    <xf numFmtId="0" fontId="1" fillId="13" borderId="12" xfId="0" applyFont="1" applyFill="1" applyBorder="1" applyAlignment="1">
      <alignment vertical="center"/>
    </xf>
    <xf numFmtId="0" fontId="1" fillId="13" borderId="9" xfId="0" applyFont="1" applyFill="1" applyBorder="1" applyAlignment="1">
      <alignment vertical="top" wrapText="1"/>
    </xf>
    <xf numFmtId="0" fontId="1" fillId="13" borderId="42" xfId="0" applyFont="1" applyFill="1" applyBorder="1" applyAlignment="1">
      <alignment vertical="center"/>
    </xf>
    <xf numFmtId="0" fontId="1" fillId="13" borderId="32" xfId="0" applyFont="1" applyFill="1" applyBorder="1" applyAlignment="1" applyProtection="1">
      <alignment horizontal="center" vertical="top" wrapText="1"/>
      <protection locked="0"/>
    </xf>
    <xf numFmtId="0" fontId="1" fillId="13" borderId="2" xfId="0" applyFont="1" applyFill="1" applyBorder="1" applyAlignment="1">
      <alignment vertical="top" wrapText="1"/>
    </xf>
    <xf numFmtId="0" fontId="1" fillId="13" borderId="9" xfId="0" applyFont="1" applyFill="1" applyBorder="1" applyAlignment="1" applyProtection="1">
      <alignment horizontal="left" vertical="top" wrapText="1"/>
      <protection locked="0"/>
    </xf>
    <xf numFmtId="0" fontId="29" fillId="13" borderId="7" xfId="0" applyFont="1" applyFill="1" applyBorder="1" applyAlignment="1">
      <alignment vertical="top" wrapText="1"/>
    </xf>
    <xf numFmtId="0" fontId="1" fillId="8" borderId="6" xfId="0" quotePrefix="1" applyFont="1" applyFill="1" applyBorder="1" applyAlignment="1" applyProtection="1">
      <alignment horizontal="left" vertical="top" wrapText="1"/>
      <protection locked="0"/>
    </xf>
    <xf numFmtId="0" fontId="58" fillId="8" borderId="6" xfId="0" applyFont="1" applyFill="1" applyBorder="1" applyAlignment="1">
      <alignment vertical="top" wrapText="1"/>
    </xf>
    <xf numFmtId="0" fontId="58" fillId="15" borderId="6" xfId="0" applyFont="1" applyFill="1" applyBorder="1" applyAlignment="1">
      <alignment vertical="top" wrapText="1"/>
    </xf>
    <xf numFmtId="0" fontId="58" fillId="15" borderId="5" xfId="0" applyFont="1" applyFill="1" applyBorder="1" applyAlignment="1" applyProtection="1">
      <alignment horizontal="left" vertical="top" wrapText="1"/>
      <protection locked="0"/>
    </xf>
    <xf numFmtId="0" fontId="59" fillId="15" borderId="6" xfId="0" applyFont="1" applyFill="1" applyBorder="1" applyAlignment="1">
      <alignment vertical="top" wrapText="1"/>
    </xf>
    <xf numFmtId="0" fontId="61" fillId="15" borderId="4" xfId="0" applyFont="1" applyFill="1" applyBorder="1" applyAlignment="1">
      <alignment vertical="top" wrapText="1"/>
    </xf>
    <xf numFmtId="0" fontId="59" fillId="15" borderId="6" xfId="0" applyFont="1" applyFill="1" applyBorder="1" applyAlignment="1" applyProtection="1">
      <alignment horizontal="left" vertical="top" wrapText="1"/>
      <protection locked="0"/>
    </xf>
    <xf numFmtId="0" fontId="6" fillId="0" borderId="6" xfId="0" applyFont="1" applyBorder="1" applyAlignment="1">
      <alignment horizontal="center" vertical="top" wrapText="1"/>
    </xf>
    <xf numFmtId="0" fontId="1" fillId="15" borderId="3" xfId="0" applyFont="1" applyFill="1" applyBorder="1" applyAlignment="1">
      <alignment horizontal="center" vertical="top"/>
    </xf>
    <xf numFmtId="0" fontId="2" fillId="0" borderId="6" xfId="0" applyFont="1" applyBorder="1" applyAlignment="1" applyProtection="1">
      <alignment horizontal="center" vertical="top"/>
      <protection locked="0"/>
    </xf>
    <xf numFmtId="0" fontId="62" fillId="15" borderId="6" xfId="0" applyFont="1" applyFill="1" applyBorder="1" applyAlignment="1">
      <alignment vertical="top" wrapText="1"/>
    </xf>
    <xf numFmtId="0" fontId="62" fillId="15" borderId="6" xfId="0" applyFont="1" applyFill="1" applyBorder="1" applyAlignment="1">
      <alignment horizontal="left" vertical="top" wrapText="1"/>
    </xf>
    <xf numFmtId="0" fontId="5" fillId="12" borderId="34" xfId="0" applyFont="1" applyFill="1" applyBorder="1" applyAlignment="1">
      <alignment vertical="top" wrapText="1"/>
    </xf>
    <xf numFmtId="0" fontId="5" fillId="40" borderId="34" xfId="0" applyFont="1" applyFill="1" applyBorder="1" applyAlignment="1">
      <alignment vertical="top" wrapText="1"/>
    </xf>
    <xf numFmtId="0" fontId="5" fillId="40" borderId="4" xfId="0" applyFont="1" applyFill="1" applyBorder="1" applyAlignment="1">
      <alignment vertical="top" wrapText="1"/>
    </xf>
    <xf numFmtId="0" fontId="5" fillId="40" borderId="64" xfId="0" applyFont="1" applyFill="1" applyBorder="1" applyAlignment="1">
      <alignment vertical="top" wrapText="1"/>
    </xf>
    <xf numFmtId="0" fontId="41" fillId="40" borderId="4" xfId="0" applyFont="1" applyFill="1" applyBorder="1" applyAlignment="1">
      <alignment vertical="top" wrapText="1"/>
    </xf>
    <xf numFmtId="0" fontId="6" fillId="40" borderId="34" xfId="0" applyFont="1" applyFill="1" applyBorder="1" applyAlignment="1">
      <alignment vertical="top" wrapText="1"/>
    </xf>
    <xf numFmtId="0" fontId="58" fillId="8" borderId="7" xfId="0" applyFont="1" applyFill="1" applyBorder="1" applyAlignment="1">
      <alignment vertical="top" wrapText="1"/>
    </xf>
    <xf numFmtId="0" fontId="58" fillId="15" borderId="7" xfId="0" applyFont="1" applyFill="1" applyBorder="1" applyAlignment="1">
      <alignment vertical="top" wrapText="1"/>
    </xf>
    <xf numFmtId="0" fontId="59" fillId="8" borderId="6" xfId="0" applyFont="1" applyFill="1" applyBorder="1" applyAlignment="1">
      <alignment vertical="top" wrapText="1"/>
    </xf>
    <xf numFmtId="0" fontId="63" fillId="15" borderId="7" xfId="0" applyFont="1" applyFill="1" applyBorder="1" applyAlignment="1">
      <alignment vertical="top" wrapText="1"/>
    </xf>
    <xf numFmtId="0" fontId="59" fillId="40" borderId="11" xfId="0" applyFont="1" applyFill="1" applyBorder="1" applyAlignment="1">
      <alignment wrapText="1"/>
    </xf>
    <xf numFmtId="0" fontId="14" fillId="15" borderId="33" xfId="0" applyFont="1" applyFill="1" applyBorder="1" applyAlignment="1">
      <alignment horizontal="left" vertical="top"/>
    </xf>
    <xf numFmtId="0" fontId="64" fillId="0" borderId="0" xfId="0" applyFont="1"/>
    <xf numFmtId="0" fontId="59" fillId="15" borderId="7" xfId="0" applyFont="1" applyFill="1" applyBorder="1" applyAlignment="1" applyProtection="1">
      <alignment horizontal="center" vertical="top" wrapText="1"/>
      <protection locked="0"/>
    </xf>
    <xf numFmtId="0" fontId="20" fillId="0" borderId="0" xfId="0" applyFont="1"/>
    <xf numFmtId="0" fontId="1" fillId="16" borderId="52" xfId="0" applyFont="1" applyFill="1" applyBorder="1" applyAlignment="1" applyProtection="1">
      <alignment horizontal="left" vertical="top" wrapText="1"/>
      <protection locked="0"/>
    </xf>
    <xf numFmtId="0" fontId="1" fillId="15" borderId="76" xfId="0" applyFont="1" applyFill="1" applyBorder="1" applyAlignment="1" applyProtection="1">
      <alignment horizontal="center" vertical="top" wrapText="1"/>
      <protection locked="0"/>
    </xf>
    <xf numFmtId="0" fontId="5" fillId="40" borderId="7" xfId="0" applyFont="1" applyFill="1" applyBorder="1" applyAlignment="1">
      <alignment vertical="top" wrapText="1"/>
    </xf>
    <xf numFmtId="0" fontId="5" fillId="40" borderId="5" xfId="0" applyFont="1" applyFill="1" applyBorder="1" applyAlignment="1">
      <alignment vertical="top" wrapText="1"/>
    </xf>
    <xf numFmtId="0" fontId="5" fillId="40" borderId="0" xfId="0" applyFont="1" applyFill="1" applyAlignment="1">
      <alignment vertical="top" wrapText="1"/>
    </xf>
    <xf numFmtId="0" fontId="59" fillId="40" borderId="11" xfId="0" applyFont="1" applyFill="1" applyBorder="1" applyAlignment="1">
      <alignment vertical="top" wrapText="1"/>
    </xf>
    <xf numFmtId="0" fontId="59" fillId="40" borderId="20" xfId="0" applyFont="1" applyFill="1" applyBorder="1" applyAlignment="1">
      <alignment vertical="top" wrapText="1"/>
    </xf>
    <xf numFmtId="0" fontId="67" fillId="15" borderId="9" xfId="0" applyFont="1" applyFill="1" applyBorder="1" applyAlignment="1" applyProtection="1">
      <alignment horizontal="left" vertical="top" wrapText="1"/>
      <protection locked="0"/>
    </xf>
    <xf numFmtId="0" fontId="58" fillId="15" borderId="46" xfId="0" applyFont="1" applyFill="1" applyBorder="1" applyAlignment="1">
      <alignment vertical="top" wrapText="1"/>
    </xf>
    <xf numFmtId="0" fontId="58" fillId="15" borderId="6" xfId="0" applyFont="1" applyFill="1" applyBorder="1" applyAlignment="1" applyProtection="1">
      <alignment horizontal="left" vertical="top" wrapText="1"/>
      <protection locked="0"/>
    </xf>
    <xf numFmtId="0" fontId="58" fillId="8" borderId="6" xfId="0" applyFont="1" applyFill="1" applyBorder="1" applyAlignment="1">
      <alignment horizontal="left" vertical="top" wrapText="1"/>
    </xf>
    <xf numFmtId="0" fontId="5" fillId="11" borderId="9" xfId="0" applyFont="1" applyFill="1" applyBorder="1" applyAlignment="1">
      <alignment horizontal="center" vertical="top" wrapText="1"/>
    </xf>
    <xf numFmtId="0" fontId="66" fillId="8" borderId="6" xfId="0" applyFont="1" applyFill="1" applyBorder="1" applyAlignment="1">
      <alignment vertical="top" wrapText="1"/>
    </xf>
    <xf numFmtId="0" fontId="59" fillId="40" borderId="1" xfId="0" applyFont="1" applyFill="1" applyBorder="1" applyAlignment="1">
      <alignment vertical="top" wrapText="1"/>
    </xf>
    <xf numFmtId="0" fontId="66" fillId="8" borderId="2" xfId="0" applyFont="1" applyFill="1" applyBorder="1" applyAlignment="1">
      <alignment vertical="top" wrapText="1"/>
    </xf>
    <xf numFmtId="0" fontId="5" fillId="15" borderId="33" xfId="0" applyFont="1" applyFill="1" applyBorder="1" applyAlignment="1">
      <alignment vertical="top" wrapText="1"/>
    </xf>
    <xf numFmtId="0" fontId="35" fillId="15" borderId="3" xfId="0" applyFont="1" applyFill="1" applyBorder="1" applyAlignment="1">
      <alignment vertical="top" wrapText="1"/>
    </xf>
    <xf numFmtId="0" fontId="62" fillId="8" borderId="2" xfId="0" applyFont="1" applyFill="1" applyBorder="1" applyAlignment="1">
      <alignment vertical="top" wrapText="1"/>
    </xf>
    <xf numFmtId="0" fontId="62" fillId="8" borderId="7" xfId="0" applyFont="1" applyFill="1" applyBorder="1" applyAlignment="1">
      <alignment vertical="top" wrapText="1"/>
    </xf>
    <xf numFmtId="0" fontId="5" fillId="12" borderId="4" xfId="0" applyFont="1" applyFill="1" applyBorder="1" applyAlignment="1">
      <alignment vertical="top" wrapText="1"/>
    </xf>
    <xf numFmtId="0" fontId="5" fillId="12" borderId="64" xfId="0" applyFont="1" applyFill="1" applyBorder="1" applyAlignment="1">
      <alignment vertical="top" wrapText="1"/>
    </xf>
    <xf numFmtId="0" fontId="5" fillId="12" borderId="11" xfId="0" applyFont="1" applyFill="1" applyBorder="1" applyAlignment="1">
      <alignment vertical="top" wrapText="1"/>
    </xf>
    <xf numFmtId="0" fontId="5" fillId="39" borderId="6" xfId="0" applyFont="1" applyFill="1" applyBorder="1" applyAlignment="1">
      <alignment horizontal="center" vertical="top" wrapText="1"/>
    </xf>
    <xf numFmtId="0" fontId="5" fillId="39" borderId="19" xfId="0" applyFont="1" applyFill="1" applyBorder="1" applyAlignment="1">
      <alignment horizontal="center" vertical="top" wrapText="1"/>
    </xf>
    <xf numFmtId="0" fontId="5" fillId="40" borderId="8" xfId="0" applyFont="1" applyFill="1" applyBorder="1" applyAlignment="1">
      <alignment horizontal="center" vertical="top" wrapText="1"/>
    </xf>
    <xf numFmtId="0" fontId="5" fillId="40" borderId="7" xfId="0" applyFont="1" applyFill="1" applyBorder="1" applyAlignment="1">
      <alignment horizontal="center" vertical="top" wrapText="1"/>
    </xf>
    <xf numFmtId="0" fontId="61" fillId="40" borderId="34" xfId="0" applyFont="1" applyFill="1" applyBorder="1" applyAlignment="1">
      <alignment vertical="top" wrapText="1"/>
    </xf>
    <xf numFmtId="0" fontId="5" fillId="39" borderId="7" xfId="0" applyFont="1" applyFill="1" applyBorder="1" applyAlignment="1">
      <alignment horizontal="center" vertical="top" wrapText="1"/>
    </xf>
    <xf numFmtId="0" fontId="65" fillId="8" borderId="7" xfId="0" applyFont="1" applyFill="1" applyBorder="1" applyAlignment="1">
      <alignment vertical="top" wrapText="1"/>
    </xf>
    <xf numFmtId="0" fontId="5" fillId="12" borderId="4" xfId="0" applyFont="1" applyFill="1" applyBorder="1" applyAlignment="1">
      <alignment vertical="top"/>
    </xf>
    <xf numFmtId="0" fontId="5" fillId="12" borderId="34" xfId="0" applyFont="1" applyFill="1" applyBorder="1" applyAlignment="1">
      <alignment vertical="top"/>
    </xf>
    <xf numFmtId="0" fontId="6" fillId="40" borderId="11" xfId="0" applyFont="1" applyFill="1" applyBorder="1" applyAlignment="1">
      <alignment vertical="top" wrapText="1"/>
    </xf>
    <xf numFmtId="0" fontId="5" fillId="12" borderId="11" xfId="0" applyFont="1" applyFill="1" applyBorder="1" applyAlignment="1">
      <alignment vertical="top"/>
    </xf>
    <xf numFmtId="0" fontId="58" fillId="40" borderId="7" xfId="0" applyFont="1" applyFill="1" applyBorder="1" applyAlignment="1">
      <alignment horizontal="center" vertical="top" wrapText="1"/>
    </xf>
    <xf numFmtId="0" fontId="58" fillId="15" borderId="8" xfId="0" applyFont="1" applyFill="1" applyBorder="1" applyAlignment="1">
      <alignment horizontal="center" vertical="top" wrapText="1"/>
    </xf>
    <xf numFmtId="0" fontId="5" fillId="40" borderId="4" xfId="0" applyFont="1" applyFill="1" applyBorder="1" applyAlignment="1">
      <alignment horizontal="left" vertical="top" wrapText="1"/>
    </xf>
    <xf numFmtId="0" fontId="5" fillId="12" borderId="4" xfId="0" applyFont="1" applyFill="1" applyBorder="1" applyAlignment="1">
      <alignment horizontal="left" vertical="top" wrapText="1"/>
    </xf>
    <xf numFmtId="0" fontId="5" fillId="40" borderId="82" xfId="0" applyFont="1" applyFill="1" applyBorder="1" applyAlignment="1">
      <alignment horizontal="left" vertical="top"/>
    </xf>
    <xf numFmtId="0" fontId="5" fillId="12" borderId="34" xfId="0" applyFont="1" applyFill="1" applyBorder="1" applyAlignment="1">
      <alignment horizontal="left" vertical="top" wrapText="1"/>
    </xf>
    <xf numFmtId="0" fontId="5" fillId="40" borderId="34" xfId="0" applyFont="1" applyFill="1" applyBorder="1" applyAlignment="1">
      <alignment horizontal="left" vertical="top" wrapText="1"/>
    </xf>
    <xf numFmtId="0" fontId="5" fillId="12" borderId="64" xfId="0" applyFont="1" applyFill="1" applyBorder="1" applyAlignment="1">
      <alignment horizontal="left" vertical="top" wrapText="1"/>
    </xf>
    <xf numFmtId="0" fontId="58" fillId="40" borderId="1" xfId="0" applyFont="1" applyFill="1" applyBorder="1" applyAlignment="1">
      <alignment horizontal="left" vertical="top" wrapText="1"/>
    </xf>
    <xf numFmtId="0" fontId="58" fillId="12" borderId="7" xfId="0" applyFont="1" applyFill="1" applyBorder="1" applyAlignment="1">
      <alignment horizontal="left" vertical="top" wrapText="1"/>
    </xf>
    <xf numFmtId="0" fontId="5" fillId="12" borderId="34" xfId="0" applyFont="1" applyFill="1" applyBorder="1" applyAlignment="1">
      <alignment horizontal="left" vertical="top"/>
    </xf>
    <xf numFmtId="0" fontId="5" fillId="40" borderId="34" xfId="0" applyFont="1" applyFill="1" applyBorder="1" applyAlignment="1">
      <alignment horizontal="left" vertical="top"/>
    </xf>
    <xf numFmtId="0" fontId="5" fillId="40" borderId="6" xfId="0" applyFont="1" applyFill="1" applyBorder="1" applyAlignment="1">
      <alignment horizontal="center" vertical="top" wrapText="1"/>
    </xf>
    <xf numFmtId="0" fontId="5" fillId="40" borderId="5" xfId="0" applyFont="1" applyFill="1" applyBorder="1" applyAlignment="1">
      <alignment horizontal="center" vertical="top" wrapText="1"/>
    </xf>
    <xf numFmtId="0" fontId="40" fillId="8" borderId="86" xfId="0" applyFont="1" applyFill="1" applyBorder="1" applyAlignment="1">
      <alignment horizontal="left" vertical="top" wrapText="1"/>
    </xf>
    <xf numFmtId="0" fontId="5" fillId="31" borderId="4" xfId="0" applyFont="1" applyFill="1" applyBorder="1" applyAlignment="1">
      <alignment horizontal="left" vertical="top" wrapText="1"/>
    </xf>
    <xf numFmtId="0" fontId="5" fillId="0" borderId="6" xfId="0" applyFont="1" applyBorder="1" applyAlignment="1">
      <alignment horizontal="center" vertical="top"/>
    </xf>
    <xf numFmtId="0" fontId="59" fillId="12" borderId="11" xfId="0" applyFont="1" applyFill="1" applyBorder="1" applyAlignment="1">
      <alignment vertical="top" wrapText="1"/>
    </xf>
    <xf numFmtId="0" fontId="59" fillId="12" borderId="20" xfId="0" applyFont="1" applyFill="1" applyBorder="1" applyAlignment="1">
      <alignment vertical="top" wrapText="1"/>
    </xf>
    <xf numFmtId="0" fontId="6" fillId="15" borderId="4" xfId="0" applyFont="1" applyFill="1" applyBorder="1" applyAlignment="1">
      <alignment vertical="top" wrapText="1"/>
    </xf>
    <xf numFmtId="0" fontId="59" fillId="40" borderId="7" xfId="0" applyFont="1" applyFill="1" applyBorder="1" applyAlignment="1">
      <alignment horizontal="center" vertical="top" wrapText="1"/>
    </xf>
    <xf numFmtId="0" fontId="59" fillId="40" borderId="8" xfId="0" applyFont="1" applyFill="1" applyBorder="1" applyAlignment="1">
      <alignment horizontal="center" vertical="top" wrapText="1"/>
    </xf>
    <xf numFmtId="0" fontId="1" fillId="15" borderId="76" xfId="0" applyFont="1" applyFill="1" applyBorder="1" applyAlignment="1" applyProtection="1">
      <alignment horizontal="left" vertical="top" wrapText="1"/>
      <protection locked="0"/>
    </xf>
    <xf numFmtId="0" fontId="1" fillId="0" borderId="13"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1" fillId="0" borderId="19" xfId="0" applyFont="1" applyBorder="1" applyAlignment="1">
      <alignment horizontal="left" vertical="top" wrapText="1"/>
    </xf>
    <xf numFmtId="0" fontId="5" fillId="40" borderId="46" xfId="0" applyFont="1" applyFill="1" applyBorder="1" applyAlignment="1">
      <alignment vertical="top" wrapText="1"/>
    </xf>
    <xf numFmtId="0" fontId="5" fillId="12" borderId="42" xfId="0" applyFont="1" applyFill="1" applyBorder="1" applyAlignment="1">
      <alignment vertical="top" wrapText="1"/>
    </xf>
    <xf numFmtId="0" fontId="5" fillId="12" borderId="7" xfId="0" applyFont="1" applyFill="1" applyBorder="1" applyAlignment="1">
      <alignment vertical="top" wrapText="1"/>
    </xf>
    <xf numFmtId="0" fontId="2" fillId="0" borderId="0" xfId="0" applyFont="1" applyAlignment="1" applyProtection="1">
      <alignment horizontal="center"/>
      <protection locked="0"/>
    </xf>
    <xf numFmtId="0" fontId="2"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0" fontId="2" fillId="0" borderId="64"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64" xfId="0" applyFont="1" applyBorder="1" applyAlignment="1" applyProtection="1">
      <alignment horizontal="center" vertical="top"/>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5" fillId="0" borderId="7" xfId="0" applyFont="1" applyBorder="1" applyAlignment="1">
      <alignment vertical="top" wrapText="1"/>
    </xf>
    <xf numFmtId="0" fontId="2" fillId="0" borderId="14" xfId="0" applyFont="1" applyBorder="1" applyAlignment="1" applyProtection="1">
      <alignment horizontal="center" vertical="top"/>
      <protection locked="0"/>
    </xf>
    <xf numFmtId="0" fontId="0" fillId="0" borderId="14" xfId="0" applyBorder="1" applyAlignment="1">
      <alignment horizontal="center" vertical="top"/>
    </xf>
    <xf numFmtId="0" fontId="0" fillId="0" borderId="7" xfId="0" applyBorder="1" applyAlignment="1">
      <alignment horizontal="center" vertical="top"/>
    </xf>
    <xf numFmtId="0" fontId="5" fillId="0" borderId="4" xfId="0" applyFont="1" applyBorder="1" applyAlignment="1">
      <alignment vertical="top" wrapText="1"/>
    </xf>
    <xf numFmtId="0" fontId="1" fillId="0" borderId="12" xfId="0" applyFont="1" applyBorder="1" applyAlignment="1">
      <alignment horizontal="center" vertical="top" wrapText="1"/>
    </xf>
    <xf numFmtId="0" fontId="5" fillId="0" borderId="42" xfId="0" applyFont="1" applyBorder="1" applyAlignment="1" applyProtection="1">
      <alignment horizontal="left" vertical="top" wrapText="1"/>
      <protection locked="0"/>
    </xf>
    <xf numFmtId="0" fontId="2" fillId="0" borderId="0" xfId="0" applyFont="1" applyAlignment="1" applyProtection="1">
      <alignment vertical="top" wrapText="1"/>
      <protection locked="0"/>
    </xf>
    <xf numFmtId="0" fontId="5" fillId="0" borderId="12" xfId="0" applyFont="1" applyBorder="1" applyAlignment="1">
      <alignment vertical="top" wrapText="1"/>
    </xf>
    <xf numFmtId="0" fontId="40" fillId="0" borderId="17" xfId="0" applyFont="1" applyBorder="1" applyAlignment="1">
      <alignment vertical="top" wrapText="1"/>
    </xf>
    <xf numFmtId="0" fontId="1" fillId="0" borderId="2" xfId="0" applyFont="1" applyBorder="1" applyAlignment="1">
      <alignment horizontal="center" vertical="top" wrapText="1"/>
    </xf>
    <xf numFmtId="0" fontId="40" fillId="0" borderId="2" xfId="0" applyFont="1" applyBorder="1" applyAlignment="1">
      <alignment vertical="top" wrapText="1"/>
    </xf>
    <xf numFmtId="0" fontId="40" fillId="0" borderId="10" xfId="0" applyFont="1" applyBorder="1" applyAlignment="1">
      <alignment vertical="top" wrapText="1"/>
    </xf>
    <xf numFmtId="0" fontId="14" fillId="0" borderId="0" xfId="0" applyFont="1" applyAlignment="1">
      <alignment horizontal="center" vertical="top"/>
    </xf>
    <xf numFmtId="0" fontId="14" fillId="0" borderId="0" xfId="0" applyFont="1"/>
    <xf numFmtId="0" fontId="1" fillId="0" borderId="0" xfId="0" applyFont="1" applyAlignment="1">
      <alignment vertical="top"/>
    </xf>
    <xf numFmtId="0" fontId="14" fillId="0" borderId="0" xfId="0" applyFont="1" applyAlignment="1">
      <alignment vertical="top"/>
    </xf>
    <xf numFmtId="0" fontId="1" fillId="0" borderId="18" xfId="0" applyFont="1" applyBorder="1" applyAlignment="1" applyProtection="1">
      <alignment horizontal="center" vertical="top" wrapText="1"/>
      <protection locked="0"/>
    </xf>
    <xf numFmtId="0" fontId="40" fillId="0" borderId="11" xfId="0" applyFont="1" applyBorder="1" applyAlignment="1">
      <alignment vertical="top" wrapText="1"/>
    </xf>
    <xf numFmtId="0" fontId="1" fillId="0" borderId="6" xfId="0" applyFont="1" applyBorder="1" applyAlignment="1" applyProtection="1">
      <alignment vertical="top" wrapText="1"/>
      <protection locked="0"/>
    </xf>
    <xf numFmtId="0" fontId="1" fillId="0" borderId="6" xfId="0" applyFont="1" applyBorder="1"/>
    <xf numFmtId="0" fontId="2" fillId="0" borderId="1" xfId="0" applyFont="1" applyBorder="1" applyProtection="1">
      <protection locked="0"/>
    </xf>
    <xf numFmtId="0" fontId="47" fillId="0" borderId="6" xfId="0" applyFont="1" applyBorder="1" applyAlignment="1">
      <alignment horizontal="left" vertical="top" wrapText="1"/>
    </xf>
    <xf numFmtId="0" fontId="0" fillId="0" borderId="0" xfId="0" applyAlignment="1">
      <alignment horizontal="center"/>
    </xf>
    <xf numFmtId="0" fontId="47" fillId="0" borderId="6" xfId="0" applyFont="1" applyBorder="1" applyAlignment="1">
      <alignment vertical="top" wrapText="1"/>
    </xf>
    <xf numFmtId="0" fontId="2" fillId="0" borderId="14" xfId="0" applyFont="1" applyBorder="1" applyAlignment="1" applyProtection="1">
      <alignment horizontal="center"/>
      <protection locked="0"/>
    </xf>
    <xf numFmtId="0" fontId="2" fillId="0" borderId="14" xfId="0" applyFont="1" applyBorder="1" applyAlignment="1" applyProtection="1">
      <alignment wrapText="1"/>
      <protection locked="0"/>
    </xf>
    <xf numFmtId="0" fontId="2" fillId="0" borderId="14" xfId="0" applyFont="1" applyBorder="1" applyProtection="1">
      <protection locked="0"/>
    </xf>
    <xf numFmtId="0" fontId="2" fillId="0" borderId="14" xfId="0" applyFont="1" applyBorder="1" applyAlignment="1" applyProtection="1">
      <alignment horizontal="left"/>
      <protection locked="0"/>
    </xf>
    <xf numFmtId="0" fontId="5" fillId="0" borderId="0" xfId="0" applyFont="1" applyAlignment="1">
      <alignment horizontal="center" vertical="top"/>
    </xf>
    <xf numFmtId="0" fontId="5" fillId="0" borderId="0" xfId="0" applyFont="1" applyAlignment="1">
      <alignment vertical="top"/>
    </xf>
    <xf numFmtId="0" fontId="1" fillId="0" borderId="0" xfId="0" applyFont="1" applyAlignment="1">
      <alignment horizontal="left" vertical="top"/>
    </xf>
    <xf numFmtId="0" fontId="5" fillId="0" borderId="6" xfId="0" applyFont="1" applyBorder="1" applyAlignment="1">
      <alignment vertical="top" wrapText="1"/>
    </xf>
    <xf numFmtId="0" fontId="5" fillId="0" borderId="1" xfId="0" applyFont="1" applyBorder="1" applyAlignment="1">
      <alignment horizontal="center" vertical="top" wrapText="1"/>
    </xf>
    <xf numFmtId="0" fontId="2"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4" xfId="0" applyFont="1" applyBorder="1" applyAlignment="1" applyProtection="1">
      <alignment horizontal="center" vertical="center"/>
      <protection locked="0"/>
    </xf>
    <xf numFmtId="0" fontId="2" fillId="0" borderId="14" xfId="0" applyFont="1" applyBorder="1" applyAlignment="1" applyProtection="1">
      <alignment horizontal="left" vertical="center"/>
      <protection locked="0"/>
    </xf>
    <xf numFmtId="0" fontId="2" fillId="0" borderId="14" xfId="0" applyFont="1" applyBorder="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left" vertical="top"/>
      <protection locked="0"/>
    </xf>
    <xf numFmtId="0" fontId="66" fillId="0" borderId="0" xfId="0" applyFont="1"/>
    <xf numFmtId="0" fontId="6" fillId="0" borderId="0" xfId="0" applyFont="1" applyAlignment="1">
      <alignment horizontal="center" vertical="top"/>
    </xf>
    <xf numFmtId="0" fontId="6" fillId="0" borderId="0" xfId="0" applyFont="1" applyAlignment="1">
      <alignment vertical="top"/>
    </xf>
    <xf numFmtId="0" fontId="14" fillId="0" borderId="14" xfId="0" applyFont="1" applyBorder="1" applyAlignment="1" applyProtection="1">
      <alignment horizontal="left"/>
      <protection locked="0"/>
    </xf>
    <xf numFmtId="0" fontId="1" fillId="0" borderId="6" xfId="0" applyFont="1" applyBorder="1" applyAlignment="1">
      <alignment wrapText="1"/>
    </xf>
    <xf numFmtId="0" fontId="1" fillId="0" borderId="6" xfId="0" applyFont="1" applyBorder="1" applyAlignment="1">
      <alignment vertical="top"/>
    </xf>
    <xf numFmtId="0" fontId="5" fillId="0" borderId="0" xfId="0" applyFont="1" applyAlignment="1">
      <alignment horizontal="left" vertical="top" wrapText="1"/>
    </xf>
    <xf numFmtId="0" fontId="2" fillId="0" borderId="14" xfId="0" applyFont="1" applyBorder="1" applyAlignment="1" applyProtection="1">
      <alignment vertical="top"/>
      <protection locked="0"/>
    </xf>
    <xf numFmtId="0" fontId="1" fillId="0" borderId="0" xfId="0" applyFont="1" applyAlignment="1">
      <alignment vertical="center"/>
    </xf>
    <xf numFmtId="0" fontId="1" fillId="0" borderId="23" xfId="0" applyFont="1" applyBorder="1" applyAlignment="1" applyProtection="1">
      <alignment horizontal="left" vertical="top" wrapText="1"/>
      <protection locked="0"/>
    </xf>
    <xf numFmtId="0" fontId="1" fillId="0" borderId="47" xfId="0" applyFont="1" applyBorder="1" applyAlignment="1">
      <alignment horizontal="left" vertical="top" wrapText="1"/>
    </xf>
    <xf numFmtId="0" fontId="1" fillId="0" borderId="48" xfId="0" applyFont="1" applyBorder="1" applyAlignment="1">
      <alignment horizontal="left" vertical="top" wrapText="1"/>
    </xf>
    <xf numFmtId="0" fontId="0" fillId="0" borderId="49" xfId="0" applyBorder="1" applyAlignment="1">
      <alignment horizontal="left" vertical="top" wrapText="1"/>
    </xf>
    <xf numFmtId="0" fontId="1" fillId="0" borderId="16" xfId="0" applyFont="1" applyBorder="1" applyAlignment="1">
      <alignment horizontal="left" vertical="top" wrapText="1"/>
    </xf>
    <xf numFmtId="0" fontId="48" fillId="13" borderId="0" xfId="0" applyFont="1" applyFill="1" applyAlignment="1">
      <alignment wrapText="1"/>
    </xf>
    <xf numFmtId="0" fontId="1" fillId="2" borderId="0" xfId="0" applyFont="1" applyFill="1" applyAlignment="1" applyProtection="1">
      <alignment vertical="top"/>
      <protection locked="0"/>
    </xf>
    <xf numFmtId="0" fontId="2" fillId="2" borderId="0" xfId="0" applyFont="1" applyFill="1" applyAlignment="1" applyProtection="1">
      <alignment vertical="top"/>
      <protection locked="0"/>
    </xf>
    <xf numFmtId="0" fontId="1" fillId="3" borderId="5" xfId="0" applyFont="1" applyFill="1" applyBorder="1" applyAlignment="1" applyProtection="1">
      <alignment horizontal="center" vertical="top" wrapText="1"/>
      <protection locked="0"/>
    </xf>
    <xf numFmtId="0" fontId="0" fillId="29" borderId="6" xfId="0" applyFill="1" applyBorder="1" applyAlignment="1">
      <alignment horizontal="center" vertical="top" wrapText="1"/>
    </xf>
    <xf numFmtId="0" fontId="0" fillId="21" borderId="6" xfId="0" applyFill="1" applyBorder="1" applyAlignment="1">
      <alignment horizontal="center" vertical="top"/>
    </xf>
    <xf numFmtId="0" fontId="22" fillId="21" borderId="6" xfId="0" applyFont="1" applyFill="1" applyBorder="1" applyAlignment="1">
      <alignment horizontal="center" vertical="top"/>
    </xf>
    <xf numFmtId="0" fontId="0" fillId="22" borderId="6" xfId="0" applyFill="1" applyBorder="1" applyAlignment="1">
      <alignment horizontal="center" vertical="top"/>
    </xf>
    <xf numFmtId="0" fontId="27" fillId="22" borderId="6" xfId="0" applyFont="1" applyFill="1" applyBorder="1" applyAlignment="1">
      <alignment horizontal="center" vertical="top"/>
    </xf>
    <xf numFmtId="0" fontId="0" fillId="23" borderId="6" xfId="0" applyFill="1" applyBorder="1" applyAlignment="1">
      <alignment horizontal="center" vertical="top"/>
    </xf>
    <xf numFmtId="0" fontId="0" fillId="17" borderId="6" xfId="0" applyFill="1" applyBorder="1" applyAlignment="1">
      <alignment horizontal="center" vertical="top"/>
    </xf>
    <xf numFmtId="0" fontId="22" fillId="17" borderId="6" xfId="0" applyFont="1" applyFill="1" applyBorder="1" applyAlignment="1">
      <alignment horizontal="center" vertical="top"/>
    </xf>
    <xf numFmtId="0" fontId="0" fillId="24" borderId="6" xfId="0" applyFill="1" applyBorder="1" applyAlignment="1">
      <alignment horizontal="center" vertical="top"/>
    </xf>
    <xf numFmtId="0" fontId="22" fillId="24" borderId="6" xfId="0" applyFont="1" applyFill="1" applyBorder="1" applyAlignment="1">
      <alignment horizontal="center" vertical="top"/>
    </xf>
    <xf numFmtId="0" fontId="0" fillId="10" borderId="6" xfId="0" applyFill="1" applyBorder="1" applyAlignment="1">
      <alignment horizontal="center" vertical="top"/>
    </xf>
    <xf numFmtId="0" fontId="0" fillId="25" borderId="6" xfId="0" applyFill="1" applyBorder="1" applyAlignment="1">
      <alignment horizontal="center" vertical="top"/>
    </xf>
    <xf numFmtId="0" fontId="22" fillId="25" borderId="6" xfId="0" applyFont="1" applyFill="1" applyBorder="1" applyAlignment="1">
      <alignment horizontal="center" vertical="top"/>
    </xf>
    <xf numFmtId="0" fontId="0" fillId="26" borderId="6" xfId="0" applyFill="1" applyBorder="1" applyAlignment="1">
      <alignment horizontal="center" vertical="top"/>
    </xf>
    <xf numFmtId="0" fontId="22" fillId="26" borderId="6" xfId="0" applyFont="1" applyFill="1" applyBorder="1" applyAlignment="1">
      <alignment horizontal="center" vertical="top"/>
    </xf>
    <xf numFmtId="0" fontId="0" fillId="27" borderId="6" xfId="0" applyFill="1" applyBorder="1" applyAlignment="1">
      <alignment horizontal="center" vertical="top"/>
    </xf>
    <xf numFmtId="0" fontId="0" fillId="28" borderId="6" xfId="0" applyFill="1" applyBorder="1" applyAlignment="1">
      <alignment horizontal="center" vertical="top"/>
    </xf>
    <xf numFmtId="0" fontId="22" fillId="28" borderId="6" xfId="0" applyFont="1" applyFill="1" applyBorder="1" applyAlignment="1">
      <alignment horizontal="center" vertical="top"/>
    </xf>
    <xf numFmtId="0" fontId="0" fillId="29" borderId="6" xfId="0" applyFill="1" applyBorder="1" applyAlignment="1">
      <alignment horizontal="center" vertical="top"/>
    </xf>
    <xf numFmtId="0" fontId="1" fillId="0" borderId="18" xfId="0" applyFont="1" applyBorder="1" applyAlignment="1">
      <alignment horizontal="left" vertical="top" wrapText="1"/>
    </xf>
    <xf numFmtId="0" fontId="7"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22" xfId="0" applyFont="1" applyBorder="1" applyAlignment="1">
      <alignment horizontal="left" vertical="top" wrapText="1"/>
    </xf>
    <xf numFmtId="0" fontId="49" fillId="0" borderId="0" xfId="0" applyFont="1" applyAlignment="1">
      <alignment vertical="top"/>
    </xf>
    <xf numFmtId="0" fontId="11" fillId="0" borderId="0" xfId="1" applyAlignment="1">
      <alignment vertical="top"/>
    </xf>
    <xf numFmtId="0" fontId="38" fillId="0" borderId="0" xfId="0" applyFont="1" applyAlignment="1">
      <alignment vertical="top"/>
    </xf>
    <xf numFmtId="0" fontId="8" fillId="9" borderId="18" xfId="0" applyFont="1" applyFill="1" applyBorder="1" applyAlignment="1">
      <alignment horizontal="left" vertical="top" wrapText="1"/>
    </xf>
    <xf numFmtId="0" fontId="8" fillId="9" borderId="19" xfId="0" applyFont="1" applyFill="1" applyBorder="1" applyAlignment="1">
      <alignment horizontal="left" vertical="top" wrapText="1"/>
    </xf>
    <xf numFmtId="0" fontId="1" fillId="0" borderId="24" xfId="0" applyFont="1" applyBorder="1" applyAlignment="1">
      <alignment horizontal="left" vertical="top" wrapText="1"/>
    </xf>
    <xf numFmtId="0" fontId="8" fillId="9" borderId="6" xfId="0" applyFont="1" applyFill="1" applyBorder="1" applyAlignment="1">
      <alignment horizontal="left" vertical="top" wrapText="1"/>
    </xf>
    <xf numFmtId="0" fontId="8" fillId="9" borderId="2" xfId="0" applyFont="1" applyFill="1" applyBorder="1" applyAlignment="1">
      <alignment horizontal="left" vertical="top" wrapText="1"/>
    </xf>
    <xf numFmtId="0" fontId="22" fillId="0" borderId="0" xfId="0" applyFont="1" applyAlignment="1">
      <alignment vertical="top" wrapText="1"/>
    </xf>
    <xf numFmtId="0" fontId="7" fillId="0" borderId="22" xfId="0" applyFont="1" applyBorder="1" applyAlignment="1">
      <alignment horizontal="left" vertical="top" wrapText="1"/>
    </xf>
    <xf numFmtId="0" fontId="7" fillId="0" borderId="26" xfId="0" applyFont="1" applyBorder="1" applyAlignment="1">
      <alignment horizontal="left" vertical="top" wrapText="1"/>
    </xf>
    <xf numFmtId="0" fontId="8" fillId="9" borderId="59" xfId="0" applyFont="1" applyFill="1" applyBorder="1" applyAlignment="1">
      <alignment horizontal="left" vertical="top" wrapText="1"/>
    </xf>
    <xf numFmtId="0" fontId="8" fillId="9" borderId="9" xfId="0" applyFont="1" applyFill="1" applyBorder="1" applyAlignment="1">
      <alignment horizontal="left" vertical="top" wrapText="1"/>
    </xf>
    <xf numFmtId="0" fontId="1" fillId="0" borderId="27" xfId="0" applyFont="1" applyBorder="1" applyAlignment="1">
      <alignment horizontal="left" vertical="top" wrapText="1"/>
    </xf>
    <xf numFmtId="0" fontId="24" fillId="11" borderId="58" xfId="0" applyFont="1" applyFill="1" applyBorder="1" applyAlignment="1">
      <alignment vertical="top" wrapText="1"/>
    </xf>
    <xf numFmtId="0" fontId="0" fillId="0" borderId="5" xfId="0" applyBorder="1" applyAlignment="1">
      <alignment vertical="top" wrapText="1"/>
    </xf>
    <xf numFmtId="0" fontId="8" fillId="9" borderId="37" xfId="0" applyFont="1" applyFill="1" applyBorder="1" applyAlignment="1">
      <alignment horizontal="left" vertical="top" wrapText="1"/>
    </xf>
    <xf numFmtId="0" fontId="8" fillId="9" borderId="9" xfId="0" applyFont="1" applyFill="1" applyBorder="1" applyAlignment="1">
      <alignment horizontal="left" vertical="top"/>
    </xf>
    <xf numFmtId="0" fontId="1" fillId="0" borderId="64" xfId="0" applyFont="1" applyBorder="1" applyAlignment="1" applyProtection="1">
      <alignment horizontal="center" vertical="top" wrapText="1"/>
      <protection locked="0"/>
    </xf>
    <xf numFmtId="0" fontId="0" fillId="0" borderId="64" xfId="0" applyBorder="1"/>
    <xf numFmtId="0" fontId="2" fillId="0" borderId="0" xfId="0" applyFont="1" applyAlignment="1" applyProtection="1">
      <alignment horizontal="center" vertical="top" wrapText="1"/>
      <protection locked="0"/>
    </xf>
    <xf numFmtId="0" fontId="5" fillId="0" borderId="0" xfId="0" applyFont="1" applyAlignment="1">
      <alignment wrapText="1"/>
    </xf>
    <xf numFmtId="0" fontId="0" fillId="0" borderId="23" xfId="0" applyBorder="1" applyAlignment="1">
      <alignment horizontal="center" vertical="center"/>
    </xf>
    <xf numFmtId="0" fontId="1" fillId="0" borderId="0" xfId="0" applyFont="1" applyAlignment="1">
      <alignment horizontal="left"/>
    </xf>
    <xf numFmtId="0" fontId="1" fillId="0" borderId="0" xfId="0" applyFont="1" applyAlignment="1">
      <alignment wrapText="1"/>
    </xf>
    <xf numFmtId="0" fontId="6" fillId="0" borderId="0" xfId="0" applyFont="1" applyAlignment="1" applyProtection="1">
      <alignment horizontal="center" vertical="top" wrapText="1"/>
      <protection locked="0"/>
    </xf>
    <xf numFmtId="0" fontId="6" fillId="0" borderId="0" xfId="0" applyFont="1" applyAlignment="1" applyProtection="1">
      <alignment horizontal="left" vertical="top" wrapText="1"/>
      <protection locked="0"/>
    </xf>
    <xf numFmtId="0" fontId="12" fillId="0" borderId="0" xfId="0" applyFont="1"/>
    <xf numFmtId="0" fontId="1" fillId="0" borderId="23" xfId="0" applyFont="1" applyBorder="1"/>
    <xf numFmtId="0" fontId="5" fillId="0" borderId="18" xfId="0" applyFont="1" applyBorder="1" applyAlignment="1">
      <alignment vertical="top" wrapText="1"/>
    </xf>
    <xf numFmtId="0" fontId="5" fillId="0" borderId="23" xfId="0" applyFont="1" applyBorder="1" applyAlignment="1">
      <alignment wrapText="1"/>
    </xf>
    <xf numFmtId="0" fontId="34" fillId="0" borderId="0" xfId="0" applyFont="1" applyAlignment="1">
      <alignment wrapText="1"/>
    </xf>
    <xf numFmtId="0" fontId="11" fillId="0" borderId="0" xfId="1" applyFill="1" applyAlignment="1">
      <alignment vertical="top"/>
    </xf>
    <xf numFmtId="0" fontId="1" fillId="0" borderId="0" xfId="0" applyFont="1" applyAlignment="1">
      <alignment horizontal="center" vertical="top" wrapText="1"/>
    </xf>
    <xf numFmtId="0" fontId="1" fillId="12" borderId="4" xfId="0" applyFont="1" applyFill="1" applyBorder="1" applyAlignment="1">
      <alignment wrapText="1"/>
    </xf>
    <xf numFmtId="0" fontId="40" fillId="8" borderId="11" xfId="0" applyFont="1" applyFill="1" applyBorder="1" applyAlignment="1">
      <alignment vertical="top" wrapText="1"/>
    </xf>
    <xf numFmtId="0" fontId="0" fillId="0" borderId="23" xfId="0" applyBorder="1" applyAlignment="1">
      <alignment vertical="top"/>
    </xf>
    <xf numFmtId="0" fontId="60" fillId="8" borderId="6" xfId="0" applyFont="1" applyFill="1" applyBorder="1" applyAlignment="1">
      <alignment vertical="top" wrapText="1"/>
    </xf>
    <xf numFmtId="9" fontId="2" fillId="0" borderId="14" xfId="2" applyFont="1" applyFill="1" applyBorder="1" applyAlignment="1" applyProtection="1">
      <alignment vertical="top"/>
      <protection locked="0"/>
    </xf>
    <xf numFmtId="0" fontId="5" fillId="13" borderId="0" xfId="0" applyFont="1" applyFill="1" applyAlignment="1" applyProtection="1">
      <alignment horizontal="left" vertical="top" wrapText="1"/>
      <protection locked="0"/>
    </xf>
    <xf numFmtId="0" fontId="1" fillId="15" borderId="78" xfId="0" applyFont="1" applyFill="1" applyBorder="1" applyAlignment="1" applyProtection="1">
      <alignment horizontal="center" vertical="top" wrapText="1"/>
      <protection locked="0"/>
    </xf>
    <xf numFmtId="0" fontId="1" fillId="15" borderId="52" xfId="0" applyFont="1" applyFill="1" applyBorder="1" applyAlignment="1" applyProtection="1">
      <alignment horizontal="left" vertical="top" wrapText="1"/>
      <protection locked="0"/>
    </xf>
    <xf numFmtId="0" fontId="1" fillId="8" borderId="52"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0" borderId="1" xfId="0" applyFont="1" applyBorder="1" applyAlignment="1" applyProtection="1">
      <alignment wrapText="1"/>
      <protection locked="0"/>
    </xf>
    <xf numFmtId="0" fontId="2" fillId="3" borderId="2"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4" fillId="6" borderId="5" xfId="0" applyFont="1" applyFill="1" applyBorder="1" applyProtection="1">
      <protection locked="0"/>
    </xf>
    <xf numFmtId="0" fontId="2" fillId="4"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top" wrapText="1"/>
      <protection locked="0"/>
    </xf>
    <xf numFmtId="0" fontId="2" fillId="3" borderId="5" xfId="0" applyFont="1" applyFill="1" applyBorder="1" applyAlignment="1" applyProtection="1">
      <alignment horizontal="center" vertical="top" wrapText="1"/>
      <protection locked="0"/>
    </xf>
    <xf numFmtId="0" fontId="2" fillId="3" borderId="15"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4" fillId="5" borderId="5" xfId="0" applyFont="1" applyFill="1" applyBorder="1" applyAlignment="1" applyProtection="1">
      <alignment vertical="top"/>
      <protection locked="0"/>
    </xf>
    <xf numFmtId="0" fontId="4" fillId="5" borderId="5" xfId="0" applyFont="1" applyFill="1" applyBorder="1" applyProtection="1">
      <protection locked="0"/>
    </xf>
    <xf numFmtId="0" fontId="3" fillId="3" borderId="32"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4" fillId="3" borderId="6" xfId="0" applyFont="1" applyFill="1" applyBorder="1" applyProtection="1">
      <protection locked="0"/>
    </xf>
    <xf numFmtId="0" fontId="4" fillId="0" borderId="1" xfId="0" applyFont="1" applyBorder="1" applyProtection="1">
      <protection locked="0"/>
    </xf>
    <xf numFmtId="0" fontId="2" fillId="3" borderId="7" xfId="0" applyFont="1" applyFill="1" applyBorder="1" applyAlignment="1" applyProtection="1">
      <alignment horizontal="center" vertical="center" wrapText="1"/>
      <protection locked="0"/>
    </xf>
    <xf numFmtId="0" fontId="4" fillId="5" borderId="7" xfId="0" applyFont="1" applyFill="1" applyBorder="1" applyProtection="1">
      <protection locked="0"/>
    </xf>
    <xf numFmtId="0" fontId="3" fillId="4" borderId="10" xfId="0" applyFont="1" applyFill="1" applyBorder="1" applyAlignment="1" applyProtection="1">
      <alignment horizontal="center" vertical="center" wrapText="1"/>
      <protection locked="0"/>
    </xf>
    <xf numFmtId="0" fontId="4" fillId="6" borderId="34" xfId="0" applyFont="1" applyFill="1" applyBorder="1" applyProtection="1">
      <protection locked="0"/>
    </xf>
    <xf numFmtId="0" fontId="1" fillId="0" borderId="6" xfId="0" applyFont="1" applyBorder="1" applyAlignment="1" applyProtection="1">
      <alignment horizontal="center" vertical="top" wrapText="1"/>
      <protection locked="0"/>
    </xf>
    <xf numFmtId="0" fontId="1" fillId="2" borderId="6" xfId="0" applyFont="1" applyFill="1" applyBorder="1" applyAlignment="1" applyProtection="1">
      <alignment horizontal="center" vertical="top" wrapText="1"/>
      <protection locked="0"/>
    </xf>
    <xf numFmtId="0" fontId="1" fillId="0" borderId="6" xfId="0" applyFont="1" applyBorder="1" applyAlignment="1">
      <alignment horizontal="left" vertical="top" wrapText="1"/>
    </xf>
    <xf numFmtId="0" fontId="1" fillId="0" borderId="3" xfId="0" applyFont="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42"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32" xfId="0" applyFont="1" applyBorder="1" applyAlignment="1" applyProtection="1">
      <alignment horizontal="center" vertical="top" wrapText="1"/>
      <protection locked="0"/>
    </xf>
    <xf numFmtId="0" fontId="1" fillId="2" borderId="33" xfId="0" applyFont="1" applyFill="1" applyBorder="1" applyAlignment="1" applyProtection="1">
      <alignment horizontal="center" vertical="top" wrapText="1"/>
      <protection locked="0"/>
    </xf>
    <xf numFmtId="0" fontId="1" fillId="0" borderId="2" xfId="0" applyFont="1" applyBorder="1" applyAlignment="1" applyProtection="1">
      <alignment horizontal="center" vertical="top" wrapText="1"/>
      <protection locked="0"/>
    </xf>
    <xf numFmtId="0" fontId="1" fillId="2" borderId="5" xfId="0" applyFont="1" applyFill="1" applyBorder="1" applyAlignment="1" applyProtection="1">
      <alignment horizontal="center" vertical="top" wrapText="1"/>
      <protection locked="0"/>
    </xf>
    <xf numFmtId="0" fontId="1" fillId="15" borderId="9" xfId="0" applyFont="1" applyFill="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1" fillId="15" borderId="32" xfId="0" applyFont="1" applyFill="1" applyBorder="1" applyAlignment="1">
      <alignment horizontal="left" vertical="top" wrapText="1"/>
    </xf>
    <xf numFmtId="0" fontId="1" fillId="0" borderId="33" xfId="0" applyFont="1" applyBorder="1" applyAlignment="1">
      <alignment horizontal="left" vertical="top" wrapText="1"/>
    </xf>
    <xf numFmtId="0" fontId="4" fillId="3" borderId="4" xfId="0" applyFont="1" applyFill="1" applyBorder="1" applyProtection="1">
      <protection locked="0"/>
    </xf>
    <xf numFmtId="0" fontId="1" fillId="13" borderId="7" xfId="0" applyFont="1" applyFill="1" applyBorder="1" applyAlignment="1">
      <alignment horizontal="left" vertical="top" wrapText="1"/>
    </xf>
    <xf numFmtId="0" fontId="1" fillId="0" borderId="7" xfId="0" applyFont="1" applyBorder="1" applyAlignment="1">
      <alignment horizontal="left" vertical="top" wrapText="1"/>
    </xf>
    <xf numFmtId="0" fontId="1" fillId="8" borderId="7" xfId="0" applyFont="1" applyFill="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2" borderId="89" xfId="0" applyFont="1" applyFill="1" applyBorder="1" applyAlignment="1" applyProtection="1">
      <alignment horizontal="left" vertical="top" wrapText="1"/>
      <protection locked="0"/>
    </xf>
    <xf numFmtId="0" fontId="1" fillId="13" borderId="7" xfId="0" applyFont="1" applyFill="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2" borderId="12" xfId="0" applyFont="1" applyFill="1" applyBorder="1" applyAlignment="1" applyProtection="1">
      <alignment vertical="top" wrapText="1"/>
      <protection locked="0"/>
    </xf>
    <xf numFmtId="0" fontId="1" fillId="2" borderId="13" xfId="0" applyFont="1" applyFill="1" applyBorder="1" applyAlignment="1" applyProtection="1">
      <alignment vertical="top" wrapText="1"/>
      <protection locked="0"/>
    </xf>
    <xf numFmtId="0" fontId="1" fillId="0" borderId="13" xfId="0" applyFont="1" applyBorder="1" applyAlignment="1" applyProtection="1">
      <alignment vertical="top" wrapText="1"/>
      <protection locked="0"/>
    </xf>
    <xf numFmtId="0" fontId="1" fillId="2" borderId="19" xfId="0" applyFont="1" applyFill="1" applyBorder="1" applyAlignment="1" applyProtection="1">
      <alignment vertical="top" wrapText="1"/>
      <protection locked="0"/>
    </xf>
    <xf numFmtId="0" fontId="1" fillId="2" borderId="8" xfId="0" applyFont="1" applyFill="1" applyBorder="1" applyAlignment="1" applyProtection="1">
      <alignment vertical="top" wrapText="1"/>
      <protection locked="0"/>
    </xf>
    <xf numFmtId="0" fontId="1" fillId="0" borderId="37" xfId="0" applyFont="1" applyBorder="1" applyAlignment="1" applyProtection="1">
      <alignment horizontal="left" vertical="top" wrapText="1"/>
      <protection locked="0"/>
    </xf>
    <xf numFmtId="0" fontId="1" fillId="2" borderId="37"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61" fillId="15" borderId="2" xfId="0" applyFont="1" applyFill="1" applyBorder="1" applyAlignment="1">
      <alignment horizontal="left" vertical="top" wrapText="1"/>
    </xf>
    <xf numFmtId="0" fontId="59" fillId="15" borderId="5" xfId="0" applyFont="1" applyFill="1" applyBorder="1" applyAlignment="1">
      <alignment horizontal="left" vertical="top"/>
    </xf>
    <xf numFmtId="0" fontId="58" fillId="8" borderId="2" xfId="0" applyFont="1" applyFill="1" applyBorder="1" applyAlignment="1">
      <alignment horizontal="left" vertical="top" wrapText="1"/>
    </xf>
    <xf numFmtId="0" fontId="1" fillId="8" borderId="5" xfId="0" applyFont="1" applyFill="1" applyBorder="1" applyAlignment="1">
      <alignment horizontal="left" vertical="top"/>
    </xf>
    <xf numFmtId="0" fontId="1" fillId="0" borderId="2" xfId="0" applyFont="1" applyBorder="1" applyAlignment="1">
      <alignment horizontal="left" vertical="top" wrapText="1"/>
    </xf>
    <xf numFmtId="0" fontId="1" fillId="0" borderId="5" xfId="0" applyFont="1" applyBorder="1" applyAlignment="1">
      <alignment horizontal="left" vertical="top"/>
    </xf>
    <xf numFmtId="0" fontId="5" fillId="0" borderId="2" xfId="0" applyFont="1" applyBorder="1" applyAlignment="1">
      <alignment horizontal="left" vertical="top" wrapText="1"/>
    </xf>
    <xf numFmtId="0" fontId="6" fillId="0" borderId="2" xfId="0" applyFont="1" applyBorder="1" applyAlignment="1">
      <alignment horizontal="center" vertical="top" wrapText="1"/>
    </xf>
    <xf numFmtId="0" fontId="6" fillId="0" borderId="5" xfId="0" applyFont="1" applyBorder="1" applyAlignment="1">
      <alignment horizontal="center" vertical="top" wrapText="1"/>
    </xf>
    <xf numFmtId="0" fontId="1" fillId="15" borderId="2" xfId="0" applyFont="1" applyFill="1" applyBorder="1" applyAlignment="1">
      <alignment horizontal="center" vertical="top"/>
    </xf>
    <xf numFmtId="0" fontId="1" fillId="15" borderId="5" xfId="0" applyFont="1" applyFill="1" applyBorder="1" applyAlignment="1">
      <alignment horizontal="center" vertical="top"/>
    </xf>
    <xf numFmtId="0" fontId="1" fillId="0" borderId="32" xfId="0" applyFont="1" applyBorder="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 xfId="0" applyFont="1" applyBorder="1" applyAlignment="1">
      <alignment horizontal="center" vertical="top"/>
    </xf>
    <xf numFmtId="0" fontId="1" fillId="0" borderId="5" xfId="0" applyFont="1" applyBorder="1" applyAlignment="1">
      <alignment horizontal="center" vertical="top"/>
    </xf>
    <xf numFmtId="0" fontId="1" fillId="0" borderId="13" xfId="0" applyFont="1" applyBorder="1" applyAlignment="1" applyProtection="1">
      <alignment horizontal="left" vertical="top" wrapText="1"/>
      <protection locked="0"/>
    </xf>
    <xf numFmtId="0" fontId="1" fillId="2" borderId="5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0" borderId="7" xfId="0" applyFont="1" applyBorder="1" applyAlignment="1">
      <alignment horizontal="center" vertical="top"/>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Border="1" applyAlignment="1" applyProtection="1">
      <alignment vertical="center" wrapText="1"/>
      <protection locked="0"/>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6" xfId="0" applyFont="1" applyBorder="1" applyAlignment="1">
      <alignment horizontal="left" vertical="center" wrapText="1"/>
    </xf>
    <xf numFmtId="0" fontId="8" fillId="9" borderId="18" xfId="0" applyFont="1" applyFill="1" applyBorder="1" applyAlignment="1">
      <alignment horizontal="left" vertical="top"/>
    </xf>
    <xf numFmtId="0" fontId="8" fillId="9" borderId="17" xfId="0" applyFont="1" applyFill="1" applyBorder="1" applyAlignment="1">
      <alignment horizontal="left" vertical="center"/>
    </xf>
    <xf numFmtId="0" fontId="8" fillId="9" borderId="19" xfId="0" applyFont="1" applyFill="1" applyBorder="1" applyAlignment="1">
      <alignment horizontal="left" vertical="top"/>
    </xf>
    <xf numFmtId="0" fontId="8" fillId="9" borderId="20" xfId="0" applyFont="1" applyFill="1" applyBorder="1" applyAlignment="1">
      <alignment horizontal="left" vertical="center"/>
    </xf>
    <xf numFmtId="0" fontId="1" fillId="0" borderId="11" xfId="0" applyFont="1" applyBorder="1" applyAlignment="1">
      <alignment horizontal="left" vertical="center" wrapText="1"/>
    </xf>
    <xf numFmtId="0" fontId="1" fillId="0" borderId="71" xfId="0" applyFont="1" applyBorder="1" applyAlignment="1">
      <alignment horizontal="left" vertical="center" wrapText="1"/>
    </xf>
    <xf numFmtId="0" fontId="0" fillId="0" borderId="0" xfId="0" applyAlignment="1">
      <alignment vertical="top" wrapText="1"/>
    </xf>
    <xf numFmtId="0" fontId="7" fillId="0" borderId="3" xfId="0" applyFont="1" applyBorder="1" applyAlignment="1">
      <alignment horizontal="center" vertical="center"/>
    </xf>
    <xf numFmtId="0" fontId="7" fillId="0" borderId="46" xfId="0" applyFont="1" applyBorder="1" applyAlignment="1">
      <alignment horizontal="center" vertical="center"/>
    </xf>
    <xf numFmtId="0" fontId="7" fillId="0" borderId="4" xfId="0" applyFont="1" applyBorder="1" applyAlignment="1">
      <alignment horizontal="center" vertical="center"/>
    </xf>
    <xf numFmtId="0" fontId="1" fillId="0" borderId="44" xfId="0" applyFont="1" applyBorder="1" applyAlignment="1">
      <alignment horizontal="left" vertical="top" wrapText="1"/>
    </xf>
    <xf numFmtId="0" fontId="1" fillId="0" borderId="61" xfId="0" applyFont="1" applyBorder="1" applyAlignment="1">
      <alignment horizontal="left" vertical="center" wrapText="1"/>
    </xf>
    <xf numFmtId="0" fontId="1" fillId="0" borderId="3" xfId="0" applyFont="1" applyBorder="1" applyAlignment="1">
      <alignment horizontal="left" vertical="top" wrapText="1"/>
    </xf>
    <xf numFmtId="0" fontId="1" fillId="0" borderId="46" xfId="0" applyFont="1" applyBorder="1" applyAlignment="1">
      <alignment horizontal="left" vertical="center" wrapText="1"/>
    </xf>
    <xf numFmtId="0" fontId="1" fillId="0" borderId="7" xfId="0" applyFont="1" applyBorder="1" applyAlignment="1">
      <alignment horizontal="left" vertical="center" wrapText="1"/>
    </xf>
    <xf numFmtId="0" fontId="1" fillId="0" borderId="19" xfId="0" applyFont="1" applyBorder="1" applyAlignment="1">
      <alignment horizontal="left" vertical="top" wrapText="1"/>
    </xf>
    <xf numFmtId="0" fontId="1" fillId="0" borderId="20" xfId="0" applyFont="1" applyBorder="1" applyAlignment="1">
      <alignment horizontal="left" vertical="center" wrapText="1"/>
    </xf>
    <xf numFmtId="0" fontId="8" fillId="9" borderId="6" xfId="0" applyFont="1" applyFill="1" applyBorder="1" applyAlignment="1">
      <alignment horizontal="left" vertical="top"/>
    </xf>
    <xf numFmtId="0" fontId="8" fillId="9" borderId="6" xfId="0" applyFont="1" applyFill="1" applyBorder="1" applyAlignment="1">
      <alignment horizontal="left" vertical="center"/>
    </xf>
    <xf numFmtId="0" fontId="8" fillId="9" borderId="2" xfId="0" applyFont="1" applyFill="1" applyBorder="1" applyAlignment="1">
      <alignment horizontal="left" vertical="top"/>
    </xf>
    <xf numFmtId="0" fontId="1" fillId="0" borderId="5" xfId="0" applyFont="1" applyBorder="1" applyAlignment="1">
      <alignment horizontal="left" vertical="top" wrapText="1"/>
    </xf>
    <xf numFmtId="0" fontId="1" fillId="0" borderId="6" xfId="0" applyFont="1" applyBorder="1" applyAlignment="1">
      <alignment horizontal="left" vertical="center" wrapText="1"/>
    </xf>
    <xf numFmtId="0" fontId="8" fillId="9" borderId="37" xfId="0" applyFont="1" applyFill="1" applyBorder="1" applyAlignment="1">
      <alignment horizontal="left" vertical="top"/>
    </xf>
    <xf numFmtId="0" fontId="8" fillId="9" borderId="45" xfId="0" applyFont="1" applyFill="1" applyBorder="1" applyAlignment="1">
      <alignment horizontal="left" vertical="center"/>
    </xf>
    <xf numFmtId="0" fontId="1" fillId="0" borderId="2" xfId="0" applyFont="1" applyBorder="1" applyAlignment="1">
      <alignment horizontal="left" vertical="center" wrapText="1"/>
    </xf>
    <xf numFmtId="0" fontId="7" fillId="0" borderId="7" xfId="0" applyFont="1" applyBorder="1" applyAlignment="1">
      <alignment horizontal="left" vertical="top" wrapText="1"/>
    </xf>
    <xf numFmtId="0" fontId="1" fillId="0" borderId="2"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wrapText="1"/>
    </xf>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23" xfId="0" applyFont="1" applyBorder="1" applyAlignment="1">
      <alignment horizontal="left" vertical="center" wrapText="1"/>
    </xf>
    <xf numFmtId="0" fontId="1" fillId="0" borderId="16" xfId="0" applyFont="1" applyBorder="1" applyAlignment="1">
      <alignment horizontal="left" vertical="top" wrapText="1"/>
    </xf>
    <xf numFmtId="0" fontId="1" fillId="0" borderId="85" xfId="0" applyFont="1" applyBorder="1" applyAlignment="1">
      <alignment horizontal="left" vertical="top" wrapText="1"/>
    </xf>
    <xf numFmtId="0" fontId="1" fillId="0" borderId="64" xfId="0" applyFont="1" applyBorder="1" applyAlignment="1">
      <alignment horizontal="left" vertical="top" wrapText="1"/>
    </xf>
    <xf numFmtId="0" fontId="1" fillId="0" borderId="34" xfId="0" applyFont="1" applyBorder="1" applyAlignment="1">
      <alignment horizontal="left" vertical="top" wrapText="1"/>
    </xf>
    <xf numFmtId="0" fontId="1" fillId="0" borderId="31" xfId="0" applyFont="1" applyBorder="1" applyAlignment="1">
      <alignment horizontal="left" vertical="top" wrapText="1"/>
    </xf>
    <xf numFmtId="0" fontId="1" fillId="0" borderId="84" xfId="0" applyFont="1" applyBorder="1" applyAlignment="1">
      <alignment horizontal="left" vertical="top" wrapText="1"/>
    </xf>
    <xf numFmtId="0" fontId="1" fillId="0" borderId="57" xfId="0" applyFont="1" applyBorder="1" applyAlignment="1">
      <alignment horizontal="left" vertical="top" wrapText="1"/>
    </xf>
    <xf numFmtId="0" fontId="1" fillId="0" borderId="14" xfId="0" applyFont="1" applyBorder="1" applyAlignment="1">
      <alignment horizontal="left" vertical="top" wrapText="1"/>
    </xf>
    <xf numFmtId="0" fontId="8" fillId="9" borderId="14" xfId="0" applyFont="1" applyFill="1" applyBorder="1" applyAlignment="1">
      <alignment horizontal="left" vertical="center"/>
    </xf>
    <xf numFmtId="0" fontId="5" fillId="0" borderId="9" xfId="0" applyFont="1" applyBorder="1" applyAlignment="1">
      <alignment horizontal="left" vertical="top" wrapText="1"/>
    </xf>
    <xf numFmtId="0" fontId="5" fillId="0" borderId="16" xfId="0" applyFont="1" applyBorder="1" applyAlignment="1">
      <alignment horizontal="left" vertical="center" wrapText="1"/>
    </xf>
    <xf numFmtId="0" fontId="5" fillId="34" borderId="9" xfId="0" applyFont="1" applyFill="1" applyBorder="1" applyAlignment="1">
      <alignment horizontal="left" vertical="top" wrapText="1"/>
    </xf>
    <xf numFmtId="0" fontId="5" fillId="34" borderId="16" xfId="0" applyFont="1" applyFill="1" applyBorder="1" applyAlignment="1">
      <alignment horizontal="left" vertical="center" wrapText="1"/>
    </xf>
    <xf numFmtId="0" fontId="31" fillId="0" borderId="78"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45" fillId="0" borderId="3" xfId="0" applyFont="1" applyBorder="1" applyAlignment="1">
      <alignment horizontal="center" vertical="center"/>
    </xf>
    <xf numFmtId="0" fontId="45" fillId="0" borderId="46" xfId="0" applyFont="1" applyBorder="1" applyAlignment="1">
      <alignment horizontal="center" vertical="center"/>
    </xf>
    <xf numFmtId="0" fontId="45" fillId="0" borderId="88" xfId="0" applyFont="1" applyBorder="1" applyAlignment="1">
      <alignment horizontal="center" vertical="center"/>
    </xf>
    <xf numFmtId="0" fontId="7" fillId="0" borderId="3"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6" xfId="0" applyFont="1" applyBorder="1" applyAlignment="1">
      <alignment horizontal="center" vertical="center" wrapText="1"/>
    </xf>
    <xf numFmtId="0" fontId="57" fillId="0" borderId="4" xfId="0" applyFont="1" applyBorder="1" applyAlignment="1">
      <alignment horizontal="center" vertical="center" wrapText="1"/>
    </xf>
    <xf numFmtId="0" fontId="20" fillId="0" borderId="3" xfId="0" applyFont="1" applyBorder="1" applyAlignment="1">
      <alignment horizontal="left" vertical="center"/>
    </xf>
    <xf numFmtId="0" fontId="20" fillId="0" borderId="46" xfId="0" applyFont="1" applyBorder="1" applyAlignment="1">
      <alignment horizontal="left" vertical="center"/>
    </xf>
    <xf numFmtId="0" fontId="20" fillId="0" borderId="4" xfId="0" applyFont="1" applyBorder="1" applyAlignment="1">
      <alignment horizontal="left" vertical="center"/>
    </xf>
    <xf numFmtId="0" fontId="38" fillId="0" borderId="0" xfId="0" applyFont="1" applyAlignment="1">
      <alignment horizontal="left" vertical="top" wrapText="1"/>
    </xf>
    <xf numFmtId="0" fontId="38" fillId="0" borderId="0" xfId="0" applyFont="1" applyAlignment="1">
      <alignment horizontal="left" wrapText="1"/>
    </xf>
    <xf numFmtId="0" fontId="1" fillId="0" borderId="22" xfId="0" applyFont="1" applyBorder="1" applyAlignment="1">
      <alignment horizontal="left" vertical="top" wrapText="1"/>
    </xf>
    <xf numFmtId="0" fontId="8" fillId="9" borderId="0" xfId="0" applyFont="1" applyFill="1" applyAlignment="1">
      <alignment horizontal="left" vertical="center"/>
    </xf>
    <xf numFmtId="0" fontId="1" fillId="0" borderId="3" xfId="0" applyFont="1" applyBorder="1" applyAlignment="1">
      <alignment horizontal="left" vertical="center" wrapText="1"/>
    </xf>
    <xf numFmtId="0" fontId="1" fillId="11" borderId="42" xfId="0" applyFont="1" applyFill="1" applyBorder="1" applyAlignment="1">
      <alignment vertical="top" wrapText="1"/>
    </xf>
    <xf numFmtId="0" fontId="0" fillId="0" borderId="5" xfId="0" applyBorder="1" applyAlignment="1">
      <alignment vertical="top"/>
    </xf>
    <xf numFmtId="0" fontId="0" fillId="0" borderId="2" xfId="0" applyBorder="1" applyAlignment="1">
      <alignment horizontal="center" vertical="center" wrapText="1"/>
    </xf>
    <xf numFmtId="0" fontId="0" fillId="0" borderId="42" xfId="0" applyBorder="1" applyAlignment="1">
      <alignment horizontal="center" vertical="center" wrapText="1"/>
    </xf>
    <xf numFmtId="0" fontId="0" fillId="0" borderId="5" xfId="0" applyBorder="1" applyAlignment="1">
      <alignment horizontal="center" vertical="center" wrapText="1"/>
    </xf>
    <xf numFmtId="0" fontId="1" fillId="0" borderId="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 xfId="0" applyFont="1" applyBorder="1" applyAlignment="1">
      <alignment horizontal="center" vertical="center" wrapText="1"/>
    </xf>
    <xf numFmtId="0" fontId="16" fillId="13" borderId="6" xfId="0" applyFont="1" applyFill="1" applyBorder="1" applyAlignment="1">
      <alignment horizontal="left" vertical="center" wrapText="1"/>
    </xf>
    <xf numFmtId="0" fontId="1" fillId="0" borderId="14" xfId="0" applyFont="1" applyBorder="1" applyAlignment="1">
      <alignment horizontal="left" vertical="center" wrapText="1"/>
    </xf>
    <xf numFmtId="0" fontId="5" fillId="34" borderId="9" xfId="0" applyFont="1" applyFill="1" applyBorder="1" applyAlignment="1">
      <alignment vertical="top" wrapText="1"/>
    </xf>
    <xf numFmtId="0" fontId="5" fillId="34" borderId="16" xfId="0" applyFont="1" applyFill="1" applyBorder="1" applyAlignment="1">
      <alignment wrapText="1"/>
    </xf>
    <xf numFmtId="0" fontId="33" fillId="33" borderId="9" xfId="0" applyFont="1" applyFill="1" applyBorder="1" applyAlignment="1">
      <alignment horizontal="left" vertical="top" wrapText="1"/>
    </xf>
    <xf numFmtId="0" fontId="33" fillId="33" borderId="11" xfId="0" applyFont="1" applyFill="1" applyBorder="1" applyAlignment="1">
      <alignment horizontal="left" vertical="center" wrapText="1"/>
    </xf>
    <xf numFmtId="0" fontId="33" fillId="33" borderId="9" xfId="0" applyFont="1" applyFill="1" applyBorder="1" applyAlignment="1">
      <alignment horizontal="left" vertical="center" wrapText="1"/>
    </xf>
    <xf numFmtId="0" fontId="33" fillId="33" borderId="16" xfId="0" applyFont="1" applyFill="1" applyBorder="1" applyAlignment="1">
      <alignment horizontal="left" vertical="center" wrapText="1"/>
    </xf>
    <xf numFmtId="0" fontId="5" fillId="0" borderId="9" xfId="0" applyFont="1" applyBorder="1" applyAlignment="1">
      <alignment vertical="top" wrapText="1"/>
    </xf>
    <xf numFmtId="0" fontId="5" fillId="0" borderId="16" xfId="0" applyFont="1" applyBorder="1" applyAlignment="1">
      <alignment wrapText="1"/>
    </xf>
    <xf numFmtId="0" fontId="0" fillId="8" borderId="6" xfId="0" applyFill="1" applyBorder="1" applyAlignment="1">
      <alignment horizontal="center" vertical="top" wrapText="1"/>
    </xf>
    <xf numFmtId="0" fontId="1" fillId="0" borderId="77" xfId="0" applyFont="1" applyBorder="1" applyAlignment="1">
      <alignment horizontal="left" vertical="center" wrapText="1"/>
    </xf>
    <xf numFmtId="0" fontId="1" fillId="13" borderId="6" xfId="0" applyFont="1" applyFill="1" applyBorder="1" applyAlignment="1">
      <alignment vertical="center" wrapText="1"/>
    </xf>
    <xf numFmtId="0" fontId="0" fillId="13" borderId="6" xfId="0" applyFill="1" applyBorder="1" applyAlignment="1">
      <alignment vertical="center"/>
    </xf>
    <xf numFmtId="0" fontId="0" fillId="0" borderId="3" xfId="0" applyBorder="1" applyAlignment="1">
      <alignment horizontal="center" vertical="center" wrapText="1"/>
    </xf>
    <xf numFmtId="0" fontId="0" fillId="0" borderId="46" xfId="0" applyBorder="1" applyAlignment="1">
      <alignment horizontal="center" vertical="center" wrapText="1"/>
    </xf>
    <xf numFmtId="0" fontId="0" fillId="0" borderId="4" xfId="0" applyBorder="1" applyAlignment="1">
      <alignment horizontal="center" vertical="center" wrapText="1"/>
    </xf>
    <xf numFmtId="0" fontId="7" fillId="0" borderId="22" xfId="0" applyFont="1" applyBorder="1" applyAlignment="1">
      <alignment horizontal="left" vertical="top" wrapText="1"/>
    </xf>
    <xf numFmtId="0" fontId="5" fillId="0" borderId="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 xfId="0" applyFont="1" applyBorder="1" applyAlignment="1">
      <alignment horizontal="center" vertical="center" wrapText="1"/>
    </xf>
    <xf numFmtId="0" fontId="1" fillId="0" borderId="33" xfId="0" applyFont="1" applyBorder="1" applyAlignment="1">
      <alignment horizontal="left" vertical="center" wrapText="1"/>
    </xf>
    <xf numFmtId="0" fontId="1" fillId="0" borderId="9" xfId="0" applyFont="1" applyBorder="1" applyAlignment="1">
      <alignment horizontal="center" vertical="top" wrapText="1"/>
    </xf>
    <xf numFmtId="0" fontId="1" fillId="0" borderId="16" xfId="0" applyFont="1" applyBorder="1" applyAlignment="1">
      <alignment horizontal="center" vertical="center" wrapText="1"/>
    </xf>
  </cellXfs>
  <cellStyles count="3">
    <cellStyle name="Hyperlink" xfId="1" xr:uid="{00000000-000B-0000-0000-000008000000}"/>
    <cellStyle name="Įprastas" xfId="0" builtinId="0"/>
    <cellStyle name="Procentai" xfId="2" builtinId="5"/>
  </cellStyles>
  <dxfs count="25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F76363"/>
      <color rgb="FFED3F2F"/>
      <color rgb="FFD3DFE9"/>
      <color rgb="FFE6E2A8"/>
      <color rgb="FFBEECEB"/>
      <color rgb="FFFEC5AC"/>
      <color rgb="FFCD8C85"/>
      <color rgb="FFD7AFFF"/>
      <color rgb="FFC80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D9F9787-FBB5-473D-91AC-DA1E6DEAA221}">
  <we:reference id="wa200005502" version="1.0.0.11" store="lt-LT" storeType="OMEX"/>
  <we:alternateReferences>
    <we:reference id="wa200005502" version="1.0.0.11" store="WA200005502" storeType="OMEX"/>
  </we:alternateReferences>
  <we:properties>
    <we:property name="docId" value="&quot;6weEx-kt6eoezmDkZlru9&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0.xml.rels><?xml version="1.0" encoding="UTF-8" standalone="yes"?>
<Relationships xmlns="http://schemas.openxmlformats.org/package/2006/relationships"><Relationship Id="rId3" Type="http://schemas.openxmlformats.org/officeDocument/2006/relationships/hyperlink" Target="https://www.delfi.lt/verslas/mano-eurai/moteru-atlyginimai-nuo-vyru-vis-dar-atsilieka-taciau-issiskiria-8-veiklos-sritys-94809407" TargetMode="External"/><Relationship Id="rId2" Type="http://schemas.openxmlformats.org/officeDocument/2006/relationships/hyperlink" Target="https://www.tagidas.lt/savadai/9006/" TargetMode="External"/><Relationship Id="rId1" Type="http://schemas.openxmlformats.org/officeDocument/2006/relationships/hyperlink" Target="https://www.delfi.lt/darbas/darbo-aplinka/apklausa-atskleide-kokiu-profesiju-atstovai-yra-labiausiai-nepatenkinti-darbu-ir-kodel-92994863"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vilnius.lt/savivaldybe/sveikata-ir-socialine-parama/vilniaus-miesto-savivaldybes-teritorijoje-veikianciu-istaigu-ir-organizaciju-teikianciu-socialines-paslaugas-smurto-artimoje-aplinkoje-pavoju-patiriantiems-asmenims-ar-smurta-patyrusiems-asmenims-ir-smurto-artimoje-aplinkoje-pavoju-keliantiems-asmenims-ir-organizuojanciu-smurtinio-elgesio-keitimo-programu-mokymu-igyvendinima-sarasas" TargetMode="External"/><Relationship Id="rId1" Type="http://schemas.openxmlformats.org/officeDocument/2006/relationships/hyperlink" Target="https://vilnius.lt/naujienos?categories=40&amp;layoutType=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N265"/>
  <sheetViews>
    <sheetView tabSelected="1" zoomScale="85" zoomScaleNormal="85" workbookViewId="0">
      <selection activeCell="I5" sqref="I5"/>
    </sheetView>
  </sheetViews>
  <sheetFormatPr defaultRowHeight="15" x14ac:dyDescent="0.25"/>
  <cols>
    <col min="1" max="1" width="10.28515625" customWidth="1"/>
    <col min="2" max="2" width="30" customWidth="1"/>
    <col min="3" max="3" width="38.7109375" customWidth="1"/>
    <col min="4" max="4" width="13.7109375" customWidth="1"/>
    <col min="5" max="5" width="16.7109375" customWidth="1"/>
    <col min="6" max="7" width="15.7109375" customWidth="1"/>
    <col min="8" max="8" width="42.85546875" customWidth="1"/>
    <col min="9" max="9" width="48.28515625" customWidth="1"/>
    <col min="10" max="10" width="19.85546875" style="103" customWidth="1"/>
    <col min="11" max="11" width="19.28515625" hidden="1" customWidth="1"/>
    <col min="12" max="12" width="38.28515625" hidden="1" customWidth="1"/>
    <col min="13" max="13" width="62.85546875" hidden="1" customWidth="1"/>
    <col min="14" max="14" width="8.7109375" customWidth="1"/>
  </cols>
  <sheetData>
    <row r="1" spans="1:14" x14ac:dyDescent="0.25">
      <c r="A1" s="1137"/>
      <c r="B1" s="1"/>
      <c r="C1" s="1"/>
      <c r="D1" s="1"/>
      <c r="E1" s="1"/>
      <c r="F1" s="1"/>
      <c r="G1" s="1"/>
      <c r="H1" s="1"/>
      <c r="I1" s="2" t="s">
        <v>0</v>
      </c>
      <c r="J1"/>
      <c r="K1" s="2"/>
      <c r="L1" s="2"/>
      <c r="M1" s="2"/>
      <c r="N1" s="2"/>
    </row>
    <row r="2" spans="1:14" ht="10.5" customHeight="1" x14ac:dyDescent="0.25">
      <c r="A2" s="1137"/>
      <c r="B2" s="1"/>
      <c r="C2" s="1"/>
      <c r="D2" s="1"/>
      <c r="E2" s="1"/>
      <c r="F2" s="1"/>
      <c r="G2" s="1"/>
      <c r="H2" s="1"/>
      <c r="I2" s="2" t="s">
        <v>1</v>
      </c>
      <c r="J2"/>
      <c r="K2" s="2"/>
      <c r="L2" s="2"/>
      <c r="M2" s="2"/>
      <c r="N2" s="2"/>
    </row>
    <row r="3" spans="1:14" ht="12" customHeight="1" x14ac:dyDescent="0.25">
      <c r="A3" s="1137"/>
      <c r="B3" s="1"/>
      <c r="C3" s="1"/>
      <c r="D3" s="1"/>
      <c r="E3" s="1"/>
      <c r="F3" s="1"/>
      <c r="G3" s="1"/>
      <c r="H3" s="1"/>
      <c r="I3" s="2" t="s">
        <v>2683</v>
      </c>
      <c r="J3"/>
      <c r="K3" s="2"/>
      <c r="L3" s="2"/>
      <c r="M3" s="2"/>
      <c r="N3" s="2"/>
    </row>
    <row r="4" spans="1:14" ht="10.5" customHeight="1" x14ac:dyDescent="0.25">
      <c r="A4" s="1137"/>
      <c r="B4" s="1"/>
      <c r="C4" s="1"/>
      <c r="D4" s="1"/>
      <c r="E4" s="1"/>
      <c r="F4" s="1"/>
      <c r="G4" s="1"/>
      <c r="H4" s="1"/>
      <c r="I4" s="2" t="s">
        <v>2684</v>
      </c>
      <c r="J4"/>
      <c r="K4" s="2"/>
      <c r="L4" s="2"/>
      <c r="M4" s="2"/>
      <c r="N4" s="2"/>
    </row>
    <row r="5" spans="1:14" ht="18.75" customHeight="1" x14ac:dyDescent="0.25">
      <c r="A5" s="1138"/>
      <c r="B5" s="3" t="s">
        <v>2</v>
      </c>
      <c r="C5" s="1"/>
      <c r="D5" s="1"/>
      <c r="E5" s="1"/>
      <c r="F5" s="4" t="s">
        <v>3</v>
      </c>
      <c r="G5" s="4"/>
      <c r="H5" s="4"/>
      <c r="I5" s="4"/>
      <c r="J5"/>
      <c r="K5" s="2"/>
      <c r="L5" s="1210"/>
      <c r="M5" s="1228"/>
    </row>
    <row r="6" spans="1:14" ht="32.25" customHeight="1" x14ac:dyDescent="0.25">
      <c r="A6" s="1216" t="s">
        <v>4</v>
      </c>
      <c r="B6" s="1211" t="s">
        <v>5</v>
      </c>
      <c r="C6" s="1211" t="s">
        <v>6</v>
      </c>
      <c r="D6" s="1225" t="s">
        <v>7</v>
      </c>
      <c r="E6" s="1226" t="s">
        <v>8</v>
      </c>
      <c r="F6" s="1227"/>
      <c r="G6" s="1229" t="s">
        <v>9</v>
      </c>
      <c r="H6" s="1213" t="s">
        <v>10</v>
      </c>
      <c r="I6" s="1215" t="s">
        <v>11</v>
      </c>
      <c r="J6"/>
      <c r="K6" s="1229" t="s">
        <v>9</v>
      </c>
      <c r="L6" s="1231" t="s">
        <v>12</v>
      </c>
      <c r="M6" s="1215" t="s">
        <v>11</v>
      </c>
    </row>
    <row r="7" spans="1:14" ht="39" customHeight="1" x14ac:dyDescent="0.25">
      <c r="A7" s="1223"/>
      <c r="B7" s="1224"/>
      <c r="C7" s="1224"/>
      <c r="D7" s="1224"/>
      <c r="E7" s="258" t="s">
        <v>13</v>
      </c>
      <c r="F7" s="256" t="s">
        <v>14</v>
      </c>
      <c r="G7" s="1230"/>
      <c r="H7" s="1214"/>
      <c r="I7" s="1214"/>
      <c r="J7"/>
      <c r="K7" s="1230"/>
      <c r="L7" s="1232"/>
      <c r="M7" s="1214"/>
    </row>
    <row r="8" spans="1:14" ht="15" customHeight="1" x14ac:dyDescent="0.25">
      <c r="A8" s="1139">
        <v>1</v>
      </c>
      <c r="B8" s="6">
        <v>2</v>
      </c>
      <c r="C8" s="7" t="s">
        <v>15</v>
      </c>
      <c r="D8" s="6">
        <v>4</v>
      </c>
      <c r="E8" s="6">
        <v>5</v>
      </c>
      <c r="F8" s="6">
        <v>6</v>
      </c>
      <c r="G8" s="6">
        <v>7</v>
      </c>
      <c r="H8" s="8">
        <v>8</v>
      </c>
      <c r="I8" s="8">
        <v>9</v>
      </c>
      <c r="J8"/>
      <c r="K8" s="6"/>
      <c r="L8" s="8"/>
      <c r="M8" s="8"/>
    </row>
    <row r="9" spans="1:14" x14ac:dyDescent="0.25">
      <c r="A9" s="17" t="s">
        <v>16</v>
      </c>
      <c r="B9" s="1070" t="s">
        <v>17</v>
      </c>
      <c r="C9" s="2"/>
      <c r="D9" s="1071"/>
      <c r="E9" s="1072"/>
      <c r="F9" s="1072"/>
      <c r="G9" s="1072"/>
      <c r="H9" s="1072"/>
      <c r="I9" s="1073"/>
      <c r="J9"/>
    </row>
    <row r="10" spans="1:14" x14ac:dyDescent="0.25">
      <c r="A10" s="17" t="s">
        <v>18</v>
      </c>
      <c r="B10" s="1070" t="s">
        <v>19</v>
      </c>
      <c r="C10" s="1070"/>
      <c r="D10" s="1069"/>
      <c r="E10" s="1074"/>
      <c r="F10" s="1074"/>
      <c r="G10" s="1074"/>
      <c r="H10" s="1074"/>
      <c r="I10" s="1073"/>
      <c r="J10"/>
    </row>
    <row r="11" spans="1:14" ht="70.150000000000006" customHeight="1" x14ac:dyDescent="0.25">
      <c r="A11" s="52" t="s">
        <v>20</v>
      </c>
      <c r="B11" s="53" t="s">
        <v>21</v>
      </c>
      <c r="C11" s="1206" t="s">
        <v>22</v>
      </c>
      <c r="D11" s="20" t="s">
        <v>23</v>
      </c>
      <c r="E11" s="9" t="s">
        <v>24</v>
      </c>
      <c r="F11" s="257" t="s">
        <v>25</v>
      </c>
      <c r="G11" s="780" t="s">
        <v>26</v>
      </c>
      <c r="H11" s="781" t="s">
        <v>27</v>
      </c>
      <c r="I11" s="784" t="s">
        <v>28</v>
      </c>
      <c r="J11"/>
      <c r="K11" s="903" t="s">
        <v>26</v>
      </c>
      <c r="L11" s="348" t="s">
        <v>27</v>
      </c>
      <c r="M11" s="348" t="s">
        <v>29</v>
      </c>
    </row>
    <row r="12" spans="1:14" ht="85.5" customHeight="1" x14ac:dyDescent="0.25">
      <c r="A12" s="10" t="s">
        <v>30</v>
      </c>
      <c r="B12" s="51" t="s">
        <v>31</v>
      </c>
      <c r="C12" s="1209"/>
      <c r="D12" s="21" t="s">
        <v>23</v>
      </c>
      <c r="E12" s="24" t="s">
        <v>32</v>
      </c>
      <c r="F12" s="10" t="s">
        <v>25</v>
      </c>
      <c r="G12" s="780" t="s">
        <v>26</v>
      </c>
      <c r="H12" s="781" t="s">
        <v>33</v>
      </c>
      <c r="I12" s="784" t="s">
        <v>34</v>
      </c>
      <c r="J12"/>
      <c r="K12" s="903" t="s">
        <v>26</v>
      </c>
      <c r="L12" s="348" t="s">
        <v>35</v>
      </c>
      <c r="M12" s="348" t="s">
        <v>36</v>
      </c>
    </row>
    <row r="13" spans="1:14" ht="70.5" customHeight="1" x14ac:dyDescent="0.25">
      <c r="A13" s="10" t="s">
        <v>37</v>
      </c>
      <c r="B13" s="51" t="s">
        <v>38</v>
      </c>
      <c r="C13" s="1207"/>
      <c r="D13" s="21" t="s">
        <v>39</v>
      </c>
      <c r="E13" s="24" t="s">
        <v>32</v>
      </c>
      <c r="F13" s="26" t="s">
        <v>40</v>
      </c>
      <c r="G13" s="780" t="s">
        <v>26</v>
      </c>
      <c r="H13" s="781" t="s">
        <v>41</v>
      </c>
      <c r="I13" s="784" t="s">
        <v>42</v>
      </c>
      <c r="J13"/>
      <c r="K13" s="903" t="s">
        <v>26</v>
      </c>
      <c r="L13" s="348" t="s">
        <v>43</v>
      </c>
      <c r="M13" s="348" t="s">
        <v>44</v>
      </c>
    </row>
    <row r="14" spans="1:14" x14ac:dyDescent="0.25">
      <c r="A14" s="13"/>
      <c r="B14" s="15"/>
      <c r="C14" s="15"/>
      <c r="D14" s="13"/>
      <c r="E14" s="13"/>
      <c r="F14" s="13"/>
      <c r="G14" s="13"/>
      <c r="H14" s="13"/>
      <c r="I14" s="1181"/>
      <c r="J14"/>
      <c r="K14" s="13"/>
      <c r="L14" s="13"/>
      <c r="M14" s="1181"/>
    </row>
    <row r="15" spans="1:14" x14ac:dyDescent="0.25">
      <c r="A15" s="17" t="s">
        <v>45</v>
      </c>
      <c r="B15" s="16" t="s">
        <v>46</v>
      </c>
      <c r="C15" s="16"/>
      <c r="D15" s="17"/>
      <c r="E15" s="17"/>
      <c r="F15" s="17"/>
      <c r="G15" s="17"/>
      <c r="H15" s="17"/>
      <c r="I15" s="1075"/>
      <c r="J15"/>
      <c r="K15" s="17"/>
      <c r="L15" s="17"/>
      <c r="M15" s="1075"/>
    </row>
    <row r="16" spans="1:14" ht="73.5" customHeight="1" x14ac:dyDescent="0.25">
      <c r="A16" s="10" t="s">
        <v>47</v>
      </c>
      <c r="B16" s="11" t="s">
        <v>48</v>
      </c>
      <c r="C16" s="1206" t="s">
        <v>49</v>
      </c>
      <c r="D16" s="10" t="s">
        <v>50</v>
      </c>
      <c r="E16" s="24" t="s">
        <v>32</v>
      </c>
      <c r="F16" s="10" t="s">
        <v>25</v>
      </c>
      <c r="G16" s="780" t="s">
        <v>26</v>
      </c>
      <c r="H16" s="781" t="s">
        <v>51</v>
      </c>
      <c r="I16" s="784" t="s">
        <v>52</v>
      </c>
      <c r="J16"/>
      <c r="K16" s="903" t="s">
        <v>26</v>
      </c>
      <c r="L16" s="348" t="s">
        <v>53</v>
      </c>
      <c r="M16" s="348" t="s">
        <v>54</v>
      </c>
    </row>
    <row r="17" spans="1:13" ht="358.15" customHeight="1" x14ac:dyDescent="0.25">
      <c r="A17" s="10" t="s">
        <v>55</v>
      </c>
      <c r="B17" s="11" t="s">
        <v>56</v>
      </c>
      <c r="C17" s="1209"/>
      <c r="D17" s="10" t="s">
        <v>57</v>
      </c>
      <c r="E17" s="24" t="s">
        <v>58</v>
      </c>
      <c r="F17" s="10" t="s">
        <v>59</v>
      </c>
      <c r="G17" s="780" t="s">
        <v>26</v>
      </c>
      <c r="H17" s="1006" t="s">
        <v>60</v>
      </c>
      <c r="I17" s="785" t="s">
        <v>61</v>
      </c>
      <c r="J17"/>
      <c r="K17" s="903" t="s">
        <v>26</v>
      </c>
      <c r="L17" s="904" t="s">
        <v>60</v>
      </c>
      <c r="M17" s="905" t="s">
        <v>62</v>
      </c>
    </row>
    <row r="18" spans="1:13" ht="69" hidden="1" customHeight="1" x14ac:dyDescent="0.25">
      <c r="A18" s="10" t="s">
        <v>63</v>
      </c>
      <c r="B18" s="11" t="s">
        <v>64</v>
      </c>
      <c r="C18" s="1207"/>
      <c r="D18" s="10" t="s">
        <v>65</v>
      </c>
      <c r="E18" s="24" t="s">
        <v>32</v>
      </c>
      <c r="F18" s="10" t="s">
        <v>66</v>
      </c>
      <c r="G18" s="782"/>
      <c r="H18" s="783"/>
      <c r="I18" s="786"/>
      <c r="J18"/>
      <c r="K18" s="906" t="s">
        <v>67</v>
      </c>
      <c r="L18" s="907"/>
      <c r="M18" s="908"/>
    </row>
    <row r="19" spans="1:13" x14ac:dyDescent="0.25">
      <c r="A19" s="13"/>
      <c r="B19" s="15"/>
      <c r="C19" s="1131"/>
      <c r="D19" s="13"/>
      <c r="E19" s="13"/>
      <c r="F19" s="13"/>
      <c r="G19" s="13"/>
      <c r="H19" s="13"/>
      <c r="I19" s="1181"/>
      <c r="J19"/>
      <c r="K19" s="13"/>
      <c r="L19" s="13"/>
      <c r="M19" s="1181"/>
    </row>
    <row r="20" spans="1:13" x14ac:dyDescent="0.25">
      <c r="A20" s="17" t="s">
        <v>68</v>
      </c>
      <c r="B20" s="16" t="s">
        <v>69</v>
      </c>
      <c r="C20" s="16"/>
      <c r="D20" s="16"/>
      <c r="E20" s="17"/>
      <c r="F20" s="17"/>
      <c r="G20" s="17"/>
      <c r="H20" s="17"/>
      <c r="I20" s="1075"/>
      <c r="J20"/>
      <c r="K20" s="17"/>
      <c r="L20" s="17"/>
      <c r="M20" s="1075"/>
    </row>
    <row r="21" spans="1:13" ht="289.14999999999998" customHeight="1" x14ac:dyDescent="0.25">
      <c r="A21" s="10" t="s">
        <v>70</v>
      </c>
      <c r="B21" s="11" t="s">
        <v>71</v>
      </c>
      <c r="C21" s="1206" t="s">
        <v>72</v>
      </c>
      <c r="D21" s="10" t="s">
        <v>73</v>
      </c>
      <c r="E21" s="24" t="s">
        <v>58</v>
      </c>
      <c r="F21" s="10" t="s">
        <v>25</v>
      </c>
      <c r="G21" s="780" t="s">
        <v>26</v>
      </c>
      <c r="H21" s="781" t="s">
        <v>74</v>
      </c>
      <c r="I21" s="787" t="s">
        <v>75</v>
      </c>
      <c r="J21"/>
      <c r="K21" s="903" t="s">
        <v>26</v>
      </c>
      <c r="L21" s="348" t="s">
        <v>74</v>
      </c>
      <c r="M21" s="909" t="s">
        <v>76</v>
      </c>
    </row>
    <row r="22" spans="1:13" ht="67.150000000000006" customHeight="1" x14ac:dyDescent="0.25">
      <c r="A22" s="10" t="s">
        <v>77</v>
      </c>
      <c r="B22" s="11" t="s">
        <v>78</v>
      </c>
      <c r="C22" s="1207"/>
      <c r="D22" s="10" t="s">
        <v>73</v>
      </c>
      <c r="E22" s="24" t="s">
        <v>32</v>
      </c>
      <c r="F22" s="10" t="s">
        <v>25</v>
      </c>
      <c r="G22" s="780" t="s">
        <v>26</v>
      </c>
      <c r="H22" s="781" t="s">
        <v>79</v>
      </c>
      <c r="I22" s="784" t="s">
        <v>80</v>
      </c>
      <c r="J22"/>
      <c r="K22" s="903" t="s">
        <v>26</v>
      </c>
      <c r="L22" s="348"/>
      <c r="M22" s="348" t="s">
        <v>81</v>
      </c>
    </row>
    <row r="23" spans="1:13" ht="18" customHeight="1" x14ac:dyDescent="0.25">
      <c r="A23" s="78"/>
      <c r="E23" s="36"/>
      <c r="I23" s="1182"/>
      <c r="J23"/>
      <c r="M23" s="1182"/>
    </row>
    <row r="24" spans="1:13" hidden="1" x14ac:dyDescent="0.25">
      <c r="A24" s="17" t="s">
        <v>82</v>
      </c>
      <c r="B24" s="16" t="s">
        <v>83</v>
      </c>
      <c r="C24" s="16"/>
      <c r="D24" s="17"/>
      <c r="E24" s="17"/>
      <c r="F24" s="17"/>
      <c r="G24" s="17"/>
      <c r="H24" s="17"/>
      <c r="I24" s="1075"/>
      <c r="J24"/>
      <c r="K24" s="17"/>
      <c r="L24" s="17"/>
      <c r="M24" s="1075"/>
    </row>
    <row r="25" spans="1:13" ht="227.25" customHeight="1" x14ac:dyDescent="0.25">
      <c r="A25" s="10" t="s">
        <v>84</v>
      </c>
      <c r="B25" s="11" t="s">
        <v>85</v>
      </c>
      <c r="C25" s="1206" t="s">
        <v>86</v>
      </c>
      <c r="D25" s="10" t="s">
        <v>87</v>
      </c>
      <c r="E25" s="110" t="s">
        <v>32</v>
      </c>
      <c r="F25" s="130"/>
      <c r="G25" s="780" t="s">
        <v>26</v>
      </c>
      <c r="H25" s="989" t="s">
        <v>88</v>
      </c>
      <c r="I25" s="1023" t="s">
        <v>89</v>
      </c>
      <c r="J25"/>
      <c r="K25" s="903" t="s">
        <v>26</v>
      </c>
      <c r="L25" s="264" t="s">
        <v>90</v>
      </c>
      <c r="M25" s="910" t="s">
        <v>91</v>
      </c>
    </row>
    <row r="26" spans="1:13" ht="198.75" customHeight="1" x14ac:dyDescent="0.25">
      <c r="A26" s="10" t="s">
        <v>92</v>
      </c>
      <c r="B26" s="11" t="s">
        <v>93</v>
      </c>
      <c r="C26" s="1209"/>
      <c r="D26" s="10" t="s">
        <v>87</v>
      </c>
      <c r="E26" s="110" t="s">
        <v>32</v>
      </c>
      <c r="F26" s="130"/>
      <c r="G26" s="780" t="s">
        <v>26</v>
      </c>
      <c r="H26" s="1021" t="s">
        <v>94</v>
      </c>
      <c r="I26" s="1024" t="s">
        <v>95</v>
      </c>
      <c r="J26"/>
      <c r="K26" s="903" t="s">
        <v>26</v>
      </c>
      <c r="L26" s="264" t="s">
        <v>96</v>
      </c>
      <c r="M26" s="264" t="s">
        <v>97</v>
      </c>
    </row>
    <row r="27" spans="1:13" ht="81" customHeight="1" x14ac:dyDescent="0.25">
      <c r="A27" s="10" t="s">
        <v>98</v>
      </c>
      <c r="B27" s="11" t="s">
        <v>99</v>
      </c>
      <c r="C27" s="1207"/>
      <c r="D27" s="10" t="s">
        <v>87</v>
      </c>
      <c r="E27" s="110" t="s">
        <v>32</v>
      </c>
      <c r="F27" s="130"/>
      <c r="G27" s="780" t="s">
        <v>26</v>
      </c>
      <c r="H27" s="1022" t="s">
        <v>100</v>
      </c>
      <c r="I27" s="861" t="s">
        <v>101</v>
      </c>
      <c r="J27"/>
      <c r="K27" s="903" t="s">
        <v>26</v>
      </c>
      <c r="L27" s="348" t="s">
        <v>102</v>
      </c>
      <c r="M27" s="348" t="s">
        <v>103</v>
      </c>
    </row>
    <row r="28" spans="1:13" x14ac:dyDescent="0.25">
      <c r="J28"/>
      <c r="K28" s="70"/>
    </row>
    <row r="29" spans="1:13" x14ac:dyDescent="0.25">
      <c r="J29"/>
    </row>
    <row r="30" spans="1:13" x14ac:dyDescent="0.25">
      <c r="J30"/>
    </row>
    <row r="31" spans="1:13" x14ac:dyDescent="0.25">
      <c r="J31"/>
    </row>
    <row r="32" spans="1:13" ht="45" customHeight="1" x14ac:dyDescent="0.25">
      <c r="D32" s="1005"/>
      <c r="J32"/>
    </row>
    <row r="33" spans="10:10" ht="45" customHeight="1" x14ac:dyDescent="0.25">
      <c r="J33"/>
    </row>
    <row r="34" spans="10:10" ht="45" customHeight="1" x14ac:dyDescent="0.25">
      <c r="J34"/>
    </row>
    <row r="35" spans="10:10" x14ac:dyDescent="0.25">
      <c r="J35"/>
    </row>
    <row r="36" spans="10:10" x14ac:dyDescent="0.25">
      <c r="J36"/>
    </row>
    <row r="37" spans="10:10" x14ac:dyDescent="0.25">
      <c r="J37"/>
    </row>
    <row r="38" spans="10:10" x14ac:dyDescent="0.25">
      <c r="J38"/>
    </row>
    <row r="39" spans="10:10" x14ac:dyDescent="0.25">
      <c r="J39"/>
    </row>
    <row r="40" spans="10:10" x14ac:dyDescent="0.25">
      <c r="J40"/>
    </row>
    <row r="41" spans="10:10" x14ac:dyDescent="0.25">
      <c r="J41"/>
    </row>
    <row r="42" spans="10:10" x14ac:dyDescent="0.25">
      <c r="J42"/>
    </row>
    <row r="43" spans="10:10" x14ac:dyDescent="0.25">
      <c r="J43"/>
    </row>
    <row r="44" spans="10:10" x14ac:dyDescent="0.25">
      <c r="J44"/>
    </row>
    <row r="45" spans="10:10" x14ac:dyDescent="0.25">
      <c r="J45"/>
    </row>
    <row r="46" spans="10:10" x14ac:dyDescent="0.25">
      <c r="J46"/>
    </row>
    <row r="47" spans="10:10" x14ac:dyDescent="0.25">
      <c r="J47"/>
    </row>
    <row r="48" spans="10:10" x14ac:dyDescent="0.25">
      <c r="J48"/>
    </row>
    <row r="49" spans="10:10" x14ac:dyDescent="0.25">
      <c r="J49"/>
    </row>
    <row r="50" spans="10:10" x14ac:dyDescent="0.25">
      <c r="J50"/>
    </row>
    <row r="51" spans="10:10" x14ac:dyDescent="0.25">
      <c r="J51"/>
    </row>
    <row r="52" spans="10:10" x14ac:dyDescent="0.25">
      <c r="J52"/>
    </row>
    <row r="53" spans="10:10" x14ac:dyDescent="0.25">
      <c r="J53"/>
    </row>
    <row r="54" spans="10:10" x14ac:dyDescent="0.25">
      <c r="J54"/>
    </row>
    <row r="55" spans="10:10" x14ac:dyDescent="0.25">
      <c r="J55"/>
    </row>
    <row r="56" spans="10:10" x14ac:dyDescent="0.25">
      <c r="J56"/>
    </row>
    <row r="57" spans="10:10" x14ac:dyDescent="0.25">
      <c r="J57"/>
    </row>
    <row r="58" spans="10:10" x14ac:dyDescent="0.25">
      <c r="J58"/>
    </row>
    <row r="59" spans="10:10" x14ac:dyDescent="0.25">
      <c r="J59"/>
    </row>
    <row r="60" spans="10:10" x14ac:dyDescent="0.25">
      <c r="J60"/>
    </row>
    <row r="61" spans="10:10" x14ac:dyDescent="0.25">
      <c r="J61"/>
    </row>
    <row r="62" spans="10:10" x14ac:dyDescent="0.25">
      <c r="J62"/>
    </row>
    <row r="63" spans="10:10" x14ac:dyDescent="0.25">
      <c r="J63"/>
    </row>
    <row r="64" spans="10:10" x14ac:dyDescent="0.25">
      <c r="J64"/>
    </row>
    <row r="65" spans="10:10" x14ac:dyDescent="0.25">
      <c r="J65"/>
    </row>
    <row r="66" spans="10:10" x14ac:dyDescent="0.25">
      <c r="J66"/>
    </row>
    <row r="67" spans="10:10" x14ac:dyDescent="0.25">
      <c r="J67"/>
    </row>
    <row r="68" spans="10:10" x14ac:dyDescent="0.25">
      <c r="J68"/>
    </row>
    <row r="69" spans="10:10" x14ac:dyDescent="0.25">
      <c r="J69"/>
    </row>
    <row r="70" spans="10:10" x14ac:dyDescent="0.25">
      <c r="J70"/>
    </row>
    <row r="71" spans="10:10" x14ac:dyDescent="0.25">
      <c r="J71"/>
    </row>
    <row r="72" spans="10:10" x14ac:dyDescent="0.25">
      <c r="J72"/>
    </row>
    <row r="73" spans="10:10" x14ac:dyDescent="0.25">
      <c r="J73"/>
    </row>
    <row r="74" spans="10:10" x14ac:dyDescent="0.25">
      <c r="J74"/>
    </row>
    <row r="75" spans="10:10" x14ac:dyDescent="0.25">
      <c r="J75"/>
    </row>
    <row r="76" spans="10:10" x14ac:dyDescent="0.25">
      <c r="J76"/>
    </row>
    <row r="77" spans="10:10" x14ac:dyDescent="0.25">
      <c r="J77"/>
    </row>
    <row r="78" spans="10:10" x14ac:dyDescent="0.25">
      <c r="J78"/>
    </row>
    <row r="79" spans="10:10" x14ac:dyDescent="0.25">
      <c r="J79"/>
    </row>
    <row r="80" spans="10:10"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sheetData>
  <mergeCells count="16">
    <mergeCell ref="C11:C13"/>
    <mergeCell ref="C16:C18"/>
    <mergeCell ref="C21:C22"/>
    <mergeCell ref="C25:C27"/>
    <mergeCell ref="L5:M5"/>
    <mergeCell ref="G6:G7"/>
    <mergeCell ref="H6:H7"/>
    <mergeCell ref="K6:K7"/>
    <mergeCell ref="L6:L7"/>
    <mergeCell ref="M6:M7"/>
    <mergeCell ref="I6:I7"/>
    <mergeCell ref="A6:A7"/>
    <mergeCell ref="B6:B7"/>
    <mergeCell ref="C6:C7"/>
    <mergeCell ref="D6:D7"/>
    <mergeCell ref="E6:F6"/>
  </mergeCells>
  <conditionalFormatting sqref="A11:A13 D12:D13">
    <cfRule type="cellIs" dxfId="253" priority="37" operator="equal">
      <formula>"Nevykdytas"</formula>
    </cfRule>
  </conditionalFormatting>
  <conditionalFormatting sqref="A26:B27 D26:D27">
    <cfRule type="cellIs" dxfId="252" priority="34" operator="equal">
      <formula>"Nevykdytas"</formula>
    </cfRule>
  </conditionalFormatting>
  <conditionalFormatting sqref="A6:F8">
    <cfRule type="cellIs" dxfId="251" priority="1" operator="equal">
      <formula>"Nevykdytas"</formula>
    </cfRule>
  </conditionalFormatting>
  <conditionalFormatting sqref="A1:H4 A5:I5 A9:I10 C11:F11 F12 A14:I15 A16:D16 A19:I20 A21:D21 A22:B22 D22">
    <cfRule type="cellIs" dxfId="250" priority="39" operator="equal">
      <formula>"Nevykdytas"</formula>
    </cfRule>
  </conditionalFormatting>
  <conditionalFormatting sqref="A24:I24 A25:D25">
    <cfRule type="cellIs" dxfId="249" priority="35" operator="equal">
      <formula>"Nevykdytas"</formula>
    </cfRule>
  </conditionalFormatting>
  <conditionalFormatting sqref="F16:F18">
    <cfRule type="cellIs" dxfId="248" priority="18" operator="equal">
      <formula>"Nevykdytas"</formula>
    </cfRule>
  </conditionalFormatting>
  <conditionalFormatting sqref="F21:G22">
    <cfRule type="cellIs" dxfId="247" priority="13" operator="equal">
      <formula>"Nevykdytas"</formula>
    </cfRule>
  </conditionalFormatting>
  <conditionalFormatting sqref="F25:G27">
    <cfRule type="cellIs" dxfId="246" priority="12" operator="equal">
      <formula>"Nevykdytas"</formula>
    </cfRule>
  </conditionalFormatting>
  <conditionalFormatting sqref="G11:G13">
    <cfRule type="cellIs" dxfId="245" priority="19" operator="equal">
      <formula>"Nevykdytas"</formula>
    </cfRule>
  </conditionalFormatting>
  <conditionalFormatting sqref="G16:G17">
    <cfRule type="cellIs" dxfId="244" priority="14" operator="equal">
      <formula>"Nevykdytas"</formula>
    </cfRule>
  </conditionalFormatting>
  <conditionalFormatting sqref="H17:I17 A17:B18 D17:D18">
    <cfRule type="cellIs" dxfId="243" priority="36" operator="equal">
      <formula>"Nevykdytas"</formula>
    </cfRule>
  </conditionalFormatting>
  <conditionalFormatting sqref="I6:I7">
    <cfRule type="cellIs" dxfId="242" priority="31" operator="equal">
      <formula>"Nevykdytas"</formula>
    </cfRule>
  </conditionalFormatting>
  <conditionalFormatting sqref="K11:K13">
    <cfRule type="cellIs" dxfId="241" priority="7" operator="equal">
      <formula>"Nevykdytas"</formula>
    </cfRule>
  </conditionalFormatting>
  <conditionalFormatting sqref="K16:K17">
    <cfRule type="cellIs" dxfId="240" priority="6" operator="equal">
      <formula>"Nevykdytas"</formula>
    </cfRule>
  </conditionalFormatting>
  <conditionalFormatting sqref="K21:K22">
    <cfRule type="cellIs" dxfId="239" priority="5" operator="equal">
      <formula>"Nevykdytas"</formula>
    </cfRule>
  </conditionalFormatting>
  <conditionalFormatting sqref="K25:K27">
    <cfRule type="cellIs" dxfId="238" priority="4" operator="equal">
      <formula>"Nevykdytas"</formula>
    </cfRule>
  </conditionalFormatting>
  <conditionalFormatting sqref="K14:M15 K19:M20">
    <cfRule type="cellIs" dxfId="237" priority="11" operator="equal">
      <formula>"Nevykdytas"</formula>
    </cfRule>
  </conditionalFormatting>
  <conditionalFormatting sqref="K24:M24">
    <cfRule type="cellIs" dxfId="236" priority="9" operator="equal">
      <formula>"Nevykdytas"</formula>
    </cfRule>
  </conditionalFormatting>
  <conditionalFormatting sqref="L17:M17">
    <cfRule type="cellIs" dxfId="235" priority="10" operator="equal">
      <formula>"Nevykdytas"</formula>
    </cfRule>
  </conditionalFormatting>
  <conditionalFormatting sqref="M6:M7">
    <cfRule type="cellIs" dxfId="234" priority="20" operator="equal">
      <formula>"Nevykdytas"</formula>
    </cfRule>
  </conditionalFormatting>
  <conditionalFormatting sqref="M25">
    <cfRule type="cellIs" dxfId="233" priority="8" operator="equal">
      <formula>"Nevykdytas"</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2:M14"/>
  <sheetViews>
    <sheetView zoomScale="55" zoomScaleNormal="55" workbookViewId="0">
      <pane ySplit="5" topLeftCell="A8" activePane="bottomLeft" state="frozen"/>
      <selection pane="bottomLeft" activeCell="Q9" sqref="Q9"/>
    </sheetView>
  </sheetViews>
  <sheetFormatPr defaultRowHeight="15" x14ac:dyDescent="0.25"/>
  <cols>
    <col min="2" max="2" width="30" customWidth="1"/>
    <col min="3" max="3" width="38.7109375" customWidth="1"/>
    <col min="4" max="6" width="16.85546875" customWidth="1"/>
    <col min="7" max="7" width="13.85546875" customWidth="1"/>
    <col min="8" max="8" width="59" customWidth="1"/>
    <col min="9" max="9" width="58.7109375" customWidth="1"/>
    <col min="11" max="11" width="13.85546875" hidden="1" customWidth="1"/>
    <col min="12" max="12" width="54.5703125" hidden="1" customWidth="1"/>
    <col min="13" max="13" width="58.7109375" hidden="1" customWidth="1"/>
  </cols>
  <sheetData>
    <row r="2" spans="1:13" x14ac:dyDescent="0.25">
      <c r="A2" s="1138"/>
      <c r="B2" s="3" t="s">
        <v>492</v>
      </c>
      <c r="C2" s="1"/>
      <c r="D2" s="1"/>
      <c r="E2" s="1"/>
      <c r="F2" s="4" t="s">
        <v>3</v>
      </c>
      <c r="G2" s="1"/>
      <c r="H2" s="1210"/>
      <c r="I2" s="1228"/>
    </row>
    <row r="3" spans="1:13" ht="33" customHeight="1" x14ac:dyDescent="0.25">
      <c r="A3" s="1216" t="s">
        <v>4</v>
      </c>
      <c r="B3" s="1211" t="s">
        <v>5</v>
      </c>
      <c r="C3" s="1211" t="s">
        <v>6</v>
      </c>
      <c r="D3" s="1219" t="s">
        <v>7</v>
      </c>
      <c r="E3" s="1221" t="s">
        <v>8</v>
      </c>
      <c r="F3" s="1250"/>
      <c r="G3" s="1211" t="s">
        <v>9</v>
      </c>
      <c r="H3" s="1213" t="s">
        <v>10</v>
      </c>
      <c r="I3" s="1215" t="s">
        <v>11</v>
      </c>
      <c r="K3" s="1211" t="s">
        <v>9</v>
      </c>
      <c r="L3" s="1213" t="s">
        <v>12</v>
      </c>
      <c r="M3" s="1215" t="s">
        <v>11</v>
      </c>
    </row>
    <row r="4" spans="1:13" ht="40.5" customHeight="1" x14ac:dyDescent="0.25">
      <c r="A4" s="1223"/>
      <c r="B4" s="1224"/>
      <c r="C4" s="1224"/>
      <c r="D4" s="1224"/>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567</v>
      </c>
      <c r="B6" s="1070" t="s">
        <v>568</v>
      </c>
      <c r="C6" s="2"/>
      <c r="D6" s="1071"/>
      <c r="E6" s="1072"/>
      <c r="F6" s="1072"/>
      <c r="G6" s="1072"/>
      <c r="H6" s="1072"/>
      <c r="I6" s="1072"/>
      <c r="K6" s="1072"/>
      <c r="L6" s="1072"/>
      <c r="M6" s="1072"/>
    </row>
    <row r="7" spans="1:13" x14ac:dyDescent="0.25">
      <c r="A7" s="17" t="s">
        <v>569</v>
      </c>
      <c r="B7" s="1070" t="s">
        <v>570</v>
      </c>
      <c r="C7" s="1070"/>
      <c r="D7" s="1069"/>
      <c r="E7" s="1074"/>
      <c r="F7" s="1074"/>
      <c r="G7" s="1074"/>
      <c r="H7" s="1074"/>
      <c r="I7" s="1074"/>
      <c r="K7" s="1074"/>
      <c r="L7" s="1074"/>
      <c r="M7" s="1074"/>
    </row>
    <row r="8" spans="1:13" ht="337.5" x14ac:dyDescent="0.25">
      <c r="A8" s="10" t="s">
        <v>571</v>
      </c>
      <c r="B8" s="27" t="s">
        <v>572</v>
      </c>
      <c r="C8" s="1206" t="s">
        <v>573</v>
      </c>
      <c r="D8" s="10" t="s">
        <v>574</v>
      </c>
      <c r="E8" s="10" t="s">
        <v>500</v>
      </c>
      <c r="F8" s="58" t="s">
        <v>575</v>
      </c>
      <c r="G8" s="817" t="s">
        <v>26</v>
      </c>
      <c r="H8" s="818" t="s">
        <v>576</v>
      </c>
      <c r="I8" s="83" t="s">
        <v>577</v>
      </c>
      <c r="K8" s="817" t="s">
        <v>26</v>
      </c>
      <c r="L8" s="818" t="s">
        <v>578</v>
      </c>
      <c r="M8" s="83" t="s">
        <v>579</v>
      </c>
    </row>
    <row r="9" spans="1:13" ht="135" customHeight="1" x14ac:dyDescent="0.25">
      <c r="A9" s="12" t="s">
        <v>580</v>
      </c>
      <c r="B9" s="14" t="s">
        <v>581</v>
      </c>
      <c r="C9" s="1209"/>
      <c r="D9" s="25" t="s">
        <v>57</v>
      </c>
      <c r="E9" s="12" t="s">
        <v>500</v>
      </c>
      <c r="F9" s="12"/>
      <c r="G9" s="817" t="s">
        <v>26</v>
      </c>
      <c r="H9" s="819" t="s">
        <v>582</v>
      </c>
      <c r="I9" s="229" t="s">
        <v>583</v>
      </c>
      <c r="K9" s="817" t="s">
        <v>26</v>
      </c>
      <c r="L9" s="819" t="s">
        <v>584</v>
      </c>
      <c r="M9" s="229" t="s">
        <v>585</v>
      </c>
    </row>
    <row r="10" spans="1:13" ht="107.25" customHeight="1" x14ac:dyDescent="0.25">
      <c r="A10" s="10" t="s">
        <v>586</v>
      </c>
      <c r="B10" s="27" t="s">
        <v>587</v>
      </c>
      <c r="C10" s="1207"/>
      <c r="D10" s="24" t="s">
        <v>57</v>
      </c>
      <c r="E10" s="24" t="s">
        <v>500</v>
      </c>
      <c r="F10" s="24" t="s">
        <v>588</v>
      </c>
      <c r="G10" s="817" t="s">
        <v>26</v>
      </c>
      <c r="H10" s="108" t="s">
        <v>589</v>
      </c>
      <c r="I10" s="229" t="s">
        <v>590</v>
      </c>
      <c r="K10" s="817" t="s">
        <v>26</v>
      </c>
      <c r="L10" s="108" t="s">
        <v>591</v>
      </c>
      <c r="M10" s="229" t="s">
        <v>592</v>
      </c>
    </row>
    <row r="11" spans="1:13" ht="16.5" customHeight="1" x14ac:dyDescent="0.25">
      <c r="A11" s="17" t="s">
        <v>593</v>
      </c>
      <c r="B11" s="1070" t="s">
        <v>594</v>
      </c>
      <c r="C11" s="16"/>
      <c r="D11" s="17"/>
      <c r="E11" s="17"/>
      <c r="F11" s="17"/>
      <c r="G11" s="17"/>
      <c r="H11" s="18"/>
      <c r="I11" s="18"/>
      <c r="K11" s="17"/>
      <c r="L11" s="18"/>
      <c r="M11" s="18"/>
    </row>
    <row r="12" spans="1:13" ht="90.75" customHeight="1" x14ac:dyDescent="0.25">
      <c r="A12" s="10" t="s">
        <v>595</v>
      </c>
      <c r="B12" s="11" t="s">
        <v>596</v>
      </c>
      <c r="C12" s="22" t="s">
        <v>597</v>
      </c>
      <c r="D12" s="10" t="s">
        <v>73</v>
      </c>
      <c r="E12" s="28" t="s">
        <v>500</v>
      </c>
      <c r="F12" s="58"/>
      <c r="G12" s="817" t="s">
        <v>26</v>
      </c>
      <c r="H12" s="107" t="s">
        <v>598</v>
      </c>
      <c r="I12" s="228" t="s">
        <v>599</v>
      </c>
      <c r="K12" s="817" t="s">
        <v>26</v>
      </c>
      <c r="L12" s="107" t="s">
        <v>600</v>
      </c>
      <c r="M12" s="228"/>
    </row>
    <row r="13" spans="1:13" ht="15" customHeight="1" x14ac:dyDescent="0.25">
      <c r="A13" s="17" t="s">
        <v>601</v>
      </c>
      <c r="B13" s="1070" t="s">
        <v>602</v>
      </c>
      <c r="C13" s="16"/>
      <c r="D13" s="17"/>
      <c r="E13" s="17"/>
      <c r="F13" s="17"/>
      <c r="G13" s="36"/>
      <c r="H13" s="36"/>
      <c r="I13" s="36"/>
      <c r="K13" s="36"/>
      <c r="L13" s="36"/>
      <c r="M13" s="36"/>
    </row>
    <row r="14" spans="1:13" ht="93" customHeight="1" x14ac:dyDescent="0.25">
      <c r="A14" s="79" t="s">
        <v>603</v>
      </c>
      <c r="B14" s="648" t="s">
        <v>604</v>
      </c>
      <c r="C14" s="648" t="s">
        <v>605</v>
      </c>
      <c r="D14" s="79" t="s">
        <v>378</v>
      </c>
      <c r="E14" s="986" t="s">
        <v>500</v>
      </c>
      <c r="F14" s="988"/>
      <c r="G14" s="842" t="s">
        <v>26</v>
      </c>
      <c r="H14" s="107" t="s">
        <v>606</v>
      </c>
      <c r="I14" s="231" t="s">
        <v>607</v>
      </c>
      <c r="K14" s="987" t="s">
        <v>26</v>
      </c>
      <c r="L14" s="820" t="s">
        <v>608</v>
      </c>
      <c r="M14" s="821" t="s">
        <v>609</v>
      </c>
    </row>
  </sheetData>
  <mergeCells count="13">
    <mergeCell ref="K3:K4"/>
    <mergeCell ref="L3:L4"/>
    <mergeCell ref="M3:M4"/>
    <mergeCell ref="C8:C10"/>
    <mergeCell ref="H2:I2"/>
    <mergeCell ref="G3:G4"/>
    <mergeCell ref="H3:H4"/>
    <mergeCell ref="I3:I4"/>
    <mergeCell ref="A3:A4"/>
    <mergeCell ref="B3:B4"/>
    <mergeCell ref="C3:C4"/>
    <mergeCell ref="D3:D4"/>
    <mergeCell ref="E3:F3"/>
  </mergeCells>
  <conditionalFormatting sqref="A8 C8:F8 A9:B9 E9:F9 A10 A11:F11 A12:D12 F12 A13:F13 A14:D14">
    <cfRule type="cellIs" dxfId="184" priority="12" operator="equal">
      <formula>"Nevykdytas"</formula>
    </cfRule>
  </conditionalFormatting>
  <conditionalFormatting sqref="A2:F7">
    <cfRule type="cellIs" dxfId="183" priority="7" operator="equal">
      <formula>"Nevykdytas"</formula>
    </cfRule>
  </conditionalFormatting>
  <conditionalFormatting sqref="F14">
    <cfRule type="cellIs" dxfId="182" priority="10" operator="equal">
      <formula>"Nevykdytas"</formula>
    </cfRule>
  </conditionalFormatting>
  <conditionalFormatting sqref="I3:I4">
    <cfRule type="cellIs" dxfId="181" priority="3" operator="equal">
      <formula>"Nevykdytas"</formula>
    </cfRule>
  </conditionalFormatting>
  <conditionalFormatting sqref="M3:M4">
    <cfRule type="cellIs" dxfId="180" priority="1" operator="equal">
      <formula>"Nevykdytas"</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2:M36"/>
  <sheetViews>
    <sheetView topLeftCell="A20" zoomScale="55" zoomScaleNormal="55" workbookViewId="0">
      <selection activeCell="I35" sqref="I35"/>
    </sheetView>
  </sheetViews>
  <sheetFormatPr defaultRowHeight="15" x14ac:dyDescent="0.25"/>
  <cols>
    <col min="1" max="1" width="10.140625" customWidth="1"/>
    <col min="2" max="2" width="21.5703125" customWidth="1"/>
    <col min="3" max="3" width="24.42578125" customWidth="1"/>
    <col min="4" max="4" width="15.28515625" customWidth="1"/>
    <col min="5" max="5" width="13.28515625" customWidth="1"/>
    <col min="6" max="6" width="22.28515625" customWidth="1"/>
    <col min="7" max="7" width="13.28515625" customWidth="1"/>
    <col min="8" max="8" width="63.42578125" customWidth="1"/>
    <col min="9" max="9" width="69.7109375" customWidth="1"/>
    <col min="11" max="11" width="13.28515625" hidden="1" customWidth="1"/>
    <col min="12" max="12" width="60.28515625" hidden="1" customWidth="1"/>
    <col min="13" max="13" width="78.42578125" hidden="1" customWidth="1"/>
    <col min="14" max="14" width="9.140625" customWidth="1"/>
  </cols>
  <sheetData>
    <row r="2" spans="1:13" x14ac:dyDescent="0.25">
      <c r="A2" s="1138"/>
      <c r="B2" s="3" t="s">
        <v>610</v>
      </c>
      <c r="C2" s="1"/>
      <c r="D2" s="1"/>
      <c r="E2" s="1"/>
      <c r="F2" s="4" t="s">
        <v>3</v>
      </c>
      <c r="G2" s="1"/>
      <c r="H2" s="1210"/>
      <c r="I2" s="1228"/>
    </row>
    <row r="3" spans="1:13" ht="33" customHeight="1" x14ac:dyDescent="0.25">
      <c r="A3" s="1216" t="s">
        <v>4</v>
      </c>
      <c r="B3" s="1211" t="s">
        <v>5</v>
      </c>
      <c r="C3" s="1211" t="s">
        <v>6</v>
      </c>
      <c r="D3" s="1219" t="s">
        <v>7</v>
      </c>
      <c r="E3" s="1221" t="s">
        <v>8</v>
      </c>
      <c r="F3" s="1250"/>
      <c r="G3" s="1211" t="s">
        <v>9</v>
      </c>
      <c r="H3" s="1213" t="s">
        <v>10</v>
      </c>
      <c r="I3" s="1215" t="s">
        <v>11</v>
      </c>
      <c r="K3" s="1211" t="s">
        <v>9</v>
      </c>
      <c r="L3" s="1213" t="s">
        <v>12</v>
      </c>
      <c r="M3" s="1215" t="s">
        <v>11</v>
      </c>
    </row>
    <row r="4" spans="1:13" ht="40.5" customHeight="1" x14ac:dyDescent="0.25">
      <c r="A4" s="1223"/>
      <c r="B4" s="1224"/>
      <c r="C4" s="1224"/>
      <c r="D4" s="1224"/>
      <c r="E4" s="5" t="s">
        <v>13</v>
      </c>
      <c r="F4" s="5" t="s">
        <v>14</v>
      </c>
      <c r="G4" s="1224"/>
      <c r="H4" s="1214"/>
      <c r="I4" s="1214"/>
      <c r="K4" s="1224"/>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611</v>
      </c>
      <c r="B6" s="1070" t="s">
        <v>612</v>
      </c>
      <c r="C6" s="2"/>
      <c r="D6" s="1071"/>
      <c r="E6" s="1072"/>
      <c r="F6" s="1072"/>
      <c r="G6" s="1072"/>
      <c r="H6" s="1072"/>
      <c r="I6" s="1072"/>
      <c r="K6" s="1072"/>
      <c r="L6" s="1072"/>
      <c r="M6" s="1072"/>
    </row>
    <row r="7" spans="1:13" x14ac:dyDescent="0.25">
      <c r="A7" s="17" t="s">
        <v>613</v>
      </c>
      <c r="B7" s="1070" t="s">
        <v>614</v>
      </c>
      <c r="C7" s="1070"/>
      <c r="D7" s="1069"/>
      <c r="E7" s="1074"/>
      <c r="F7" s="1074"/>
      <c r="G7" s="1074"/>
      <c r="H7" s="1074"/>
      <c r="I7" s="1074"/>
      <c r="K7" s="1074"/>
      <c r="L7" s="1074"/>
      <c r="M7" s="1074"/>
    </row>
    <row r="8" spans="1:13" ht="123" customHeight="1" x14ac:dyDescent="0.25">
      <c r="A8" s="10" t="s">
        <v>615</v>
      </c>
      <c r="B8" s="27" t="s">
        <v>616</v>
      </c>
      <c r="C8" s="1206" t="s">
        <v>617</v>
      </c>
      <c r="D8" s="10" t="s">
        <v>57</v>
      </c>
      <c r="E8" s="10" t="s">
        <v>354</v>
      </c>
      <c r="F8" s="58" t="s">
        <v>618</v>
      </c>
      <c r="G8" s="227" t="s">
        <v>26</v>
      </c>
      <c r="H8" s="108" t="s">
        <v>619</v>
      </c>
      <c r="I8" s="83" t="s">
        <v>620</v>
      </c>
      <c r="K8" s="102" t="s">
        <v>26</v>
      </c>
      <c r="L8" s="260" t="s">
        <v>621</v>
      </c>
      <c r="M8" s="260" t="s">
        <v>622</v>
      </c>
    </row>
    <row r="9" spans="1:13" ht="162.75" customHeight="1" x14ac:dyDescent="0.25">
      <c r="A9" s="10" t="s">
        <v>623</v>
      </c>
      <c r="B9" s="27" t="s">
        <v>624</v>
      </c>
      <c r="C9" s="1209"/>
      <c r="D9" s="24" t="s">
        <v>39</v>
      </c>
      <c r="E9" s="24" t="s">
        <v>625</v>
      </c>
      <c r="F9" s="110"/>
      <c r="G9" s="227" t="s">
        <v>26</v>
      </c>
      <c r="H9" s="985" t="s">
        <v>626</v>
      </c>
      <c r="I9" s="229" t="s">
        <v>627</v>
      </c>
      <c r="K9" s="102" t="s">
        <v>26</v>
      </c>
      <c r="L9" s="260" t="s">
        <v>628</v>
      </c>
      <c r="M9" s="268" t="s">
        <v>629</v>
      </c>
    </row>
    <row r="10" spans="1:13" ht="285.75" customHeight="1" x14ac:dyDescent="0.25">
      <c r="A10" s="26" t="s">
        <v>630</v>
      </c>
      <c r="B10" s="27" t="s">
        <v>631</v>
      </c>
      <c r="C10" s="1209"/>
      <c r="D10" s="26" t="s">
        <v>632</v>
      </c>
      <c r="E10" s="24" t="s">
        <v>354</v>
      </c>
      <c r="F10" s="110" t="s">
        <v>633</v>
      </c>
      <c r="G10" s="227" t="s">
        <v>26</v>
      </c>
      <c r="H10" s="1015" t="s">
        <v>634</v>
      </c>
      <c r="I10" s="251" t="s">
        <v>635</v>
      </c>
      <c r="K10" s="102" t="s">
        <v>26</v>
      </c>
      <c r="L10" s="274" t="s">
        <v>636</v>
      </c>
      <c r="M10" s="274" t="s">
        <v>637</v>
      </c>
    </row>
    <row r="11" spans="1:13" ht="66.75" customHeight="1" x14ac:dyDescent="0.25">
      <c r="A11" s="26" t="s">
        <v>638</v>
      </c>
      <c r="B11" s="27" t="s">
        <v>639</v>
      </c>
      <c r="C11" s="1207"/>
      <c r="D11" s="26" t="s">
        <v>640</v>
      </c>
      <c r="E11" s="24" t="s">
        <v>641</v>
      </c>
      <c r="F11" s="110" t="s">
        <v>354</v>
      </c>
      <c r="G11" s="227" t="s">
        <v>26</v>
      </c>
      <c r="H11" s="981" t="s">
        <v>642</v>
      </c>
      <c r="I11" s="980"/>
      <c r="K11" s="102" t="s">
        <v>26</v>
      </c>
      <c r="L11" s="264" t="s">
        <v>643</v>
      </c>
      <c r="M11" s="264" t="s">
        <v>644</v>
      </c>
    </row>
    <row r="12" spans="1:13" x14ac:dyDescent="0.25">
      <c r="A12" s="78"/>
      <c r="G12" s="13"/>
      <c r="H12" s="117"/>
      <c r="I12" s="117"/>
      <c r="K12" s="13"/>
      <c r="L12" s="117"/>
      <c r="M12" s="117"/>
    </row>
    <row r="13" spans="1:13" x14ac:dyDescent="0.25">
      <c r="A13" s="17" t="s">
        <v>645</v>
      </c>
      <c r="B13" s="1070" t="s">
        <v>646</v>
      </c>
      <c r="C13" s="16"/>
      <c r="D13" s="17"/>
      <c r="E13" s="17"/>
      <c r="F13" s="17"/>
      <c r="G13" s="13"/>
      <c r="H13" s="117"/>
      <c r="I13" s="117"/>
      <c r="K13" s="13"/>
      <c r="L13" s="117"/>
      <c r="M13" s="117"/>
    </row>
    <row r="14" spans="1:13" ht="90.75" customHeight="1" x14ac:dyDescent="0.25">
      <c r="A14" s="10" t="s">
        <v>647</v>
      </c>
      <c r="B14" s="11" t="s">
        <v>648</v>
      </c>
      <c r="C14" s="1206" t="s">
        <v>649</v>
      </c>
      <c r="D14" s="10" t="s">
        <v>73</v>
      </c>
      <c r="E14" s="28" t="s">
        <v>354</v>
      </c>
      <c r="F14" s="58" t="s">
        <v>650</v>
      </c>
      <c r="G14" s="227" t="s">
        <v>26</v>
      </c>
      <c r="H14" s="108" t="s">
        <v>651</v>
      </c>
      <c r="I14" s="83" t="s">
        <v>652</v>
      </c>
      <c r="K14" s="102" t="s">
        <v>26</v>
      </c>
      <c r="L14" s="260" t="s">
        <v>651</v>
      </c>
      <c r="M14" s="260" t="s">
        <v>653</v>
      </c>
    </row>
    <row r="15" spans="1:13" ht="112.5" customHeight="1" x14ac:dyDescent="0.25">
      <c r="A15" s="26" t="s">
        <v>654</v>
      </c>
      <c r="B15" s="27" t="s">
        <v>655</v>
      </c>
      <c r="C15" s="1207"/>
      <c r="D15" s="10" t="s">
        <v>57</v>
      </c>
      <c r="E15" s="24" t="s">
        <v>354</v>
      </c>
      <c r="F15" s="110" t="s">
        <v>656</v>
      </c>
      <c r="G15" s="227" t="s">
        <v>26</v>
      </c>
      <c r="H15" s="822" t="s">
        <v>657</v>
      </c>
      <c r="I15" s="252" t="s">
        <v>658</v>
      </c>
      <c r="K15" s="102" t="s">
        <v>26</v>
      </c>
      <c r="L15" s="924" t="s">
        <v>657</v>
      </c>
      <c r="M15" s="271" t="s">
        <v>659</v>
      </c>
    </row>
    <row r="16" spans="1:13" x14ac:dyDescent="0.25">
      <c r="A16" s="78"/>
      <c r="G16" s="13"/>
      <c r="H16" s="15"/>
      <c r="I16" s="15"/>
      <c r="K16" s="13"/>
      <c r="L16" s="15"/>
      <c r="M16" s="15"/>
    </row>
    <row r="17" spans="1:13" ht="15.75" customHeight="1" x14ac:dyDescent="0.25">
      <c r="A17" s="17" t="s">
        <v>660</v>
      </c>
      <c r="B17" s="1070" t="s">
        <v>661</v>
      </c>
      <c r="C17" s="16"/>
      <c r="D17" s="17"/>
      <c r="E17" s="17"/>
      <c r="F17" s="17"/>
      <c r="G17" s="13"/>
      <c r="H17" s="15"/>
      <c r="I17" s="15"/>
      <c r="K17" s="13"/>
      <c r="L17" s="15"/>
      <c r="M17" s="15"/>
    </row>
    <row r="18" spans="1:13" ht="90.75" customHeight="1" x14ac:dyDescent="0.25">
      <c r="A18" s="10" t="s">
        <v>662</v>
      </c>
      <c r="B18" s="11" t="s">
        <v>663</v>
      </c>
      <c r="C18" s="1206" t="s">
        <v>664</v>
      </c>
      <c r="D18" s="10" t="s">
        <v>39</v>
      </c>
      <c r="E18" s="28" t="s">
        <v>665</v>
      </c>
      <c r="F18" s="58" t="s">
        <v>354</v>
      </c>
      <c r="G18" s="227" t="s">
        <v>26</v>
      </c>
      <c r="H18" s="819" t="s">
        <v>666</v>
      </c>
      <c r="I18" s="502"/>
      <c r="K18" s="102" t="s">
        <v>26</v>
      </c>
      <c r="L18" s="268" t="s">
        <v>666</v>
      </c>
      <c r="M18" s="354"/>
    </row>
    <row r="19" spans="1:13" ht="103.5" customHeight="1" x14ac:dyDescent="0.25">
      <c r="A19" s="26" t="s">
        <v>667</v>
      </c>
      <c r="B19" s="27" t="s">
        <v>668</v>
      </c>
      <c r="C19" s="1209"/>
      <c r="D19" s="26" t="s">
        <v>57</v>
      </c>
      <c r="E19" s="24" t="s">
        <v>354</v>
      </c>
      <c r="F19" s="110" t="s">
        <v>669</v>
      </c>
      <c r="G19" s="227" t="s">
        <v>26</v>
      </c>
      <c r="H19" s="194" t="s">
        <v>670</v>
      </c>
      <c r="I19" s="827" t="s">
        <v>671</v>
      </c>
      <c r="K19" s="102" t="s">
        <v>26</v>
      </c>
      <c r="L19" s="275" t="s">
        <v>672</v>
      </c>
      <c r="M19" s="917" t="s">
        <v>673</v>
      </c>
    </row>
    <row r="20" spans="1:13" ht="135.75" customHeight="1" x14ac:dyDescent="0.25">
      <c r="A20" s="26" t="s">
        <v>674</v>
      </c>
      <c r="B20" s="27" t="s">
        <v>675</v>
      </c>
      <c r="C20" s="1207"/>
      <c r="D20" s="26" t="s">
        <v>574</v>
      </c>
      <c r="E20" s="24" t="s">
        <v>354</v>
      </c>
      <c r="F20" s="110" t="s">
        <v>676</v>
      </c>
      <c r="G20" s="227" t="s">
        <v>26</v>
      </c>
      <c r="H20" s="982" t="s">
        <v>677</v>
      </c>
      <c r="I20" s="231" t="s">
        <v>678</v>
      </c>
      <c r="K20" s="102" t="s">
        <v>26</v>
      </c>
      <c r="L20" s="925" t="s">
        <v>679</v>
      </c>
      <c r="M20" s="254" t="s">
        <v>680</v>
      </c>
    </row>
    <row r="21" spans="1:13" ht="15.75" customHeight="1" x14ac:dyDescent="0.25">
      <c r="A21" s="78"/>
    </row>
    <row r="22" spans="1:13" ht="15" hidden="1" customHeight="1" x14ac:dyDescent="0.25">
      <c r="A22" s="17" t="s">
        <v>681</v>
      </c>
      <c r="B22" s="1070" t="s">
        <v>682</v>
      </c>
      <c r="C22" s="16"/>
      <c r="D22" s="17"/>
      <c r="E22" s="17"/>
      <c r="F22" s="17"/>
      <c r="G22" s="103"/>
      <c r="H22" s="103"/>
      <c r="I22" s="103"/>
    </row>
    <row r="23" spans="1:13" ht="138" hidden="1" customHeight="1" x14ac:dyDescent="0.25">
      <c r="A23" s="10" t="s">
        <v>683</v>
      </c>
      <c r="B23" s="11" t="s">
        <v>684</v>
      </c>
      <c r="C23" s="1206" t="s">
        <v>685</v>
      </c>
      <c r="D23" s="10" t="s">
        <v>456</v>
      </c>
      <c r="E23" s="28" t="s">
        <v>265</v>
      </c>
      <c r="F23" s="58" t="s">
        <v>686</v>
      </c>
      <c r="G23" s="102"/>
      <c r="H23" s="254"/>
      <c r="I23" s="254"/>
      <c r="K23" s="102"/>
      <c r="L23" s="254"/>
      <c r="M23" s="254"/>
    </row>
    <row r="24" spans="1:13" ht="100.5" hidden="1" customHeight="1" x14ac:dyDescent="0.25">
      <c r="A24" s="26" t="s">
        <v>687</v>
      </c>
      <c r="B24" s="27" t="s">
        <v>688</v>
      </c>
      <c r="C24" s="1207"/>
      <c r="D24" s="26" t="s">
        <v>689</v>
      </c>
      <c r="E24" s="24" t="s">
        <v>265</v>
      </c>
      <c r="F24" s="110" t="s">
        <v>690</v>
      </c>
      <c r="G24" s="102"/>
      <c r="H24" s="254"/>
      <c r="I24" s="269"/>
      <c r="K24" s="102"/>
      <c r="L24" s="254"/>
      <c r="M24" s="269"/>
    </row>
    <row r="25" spans="1:13" x14ac:dyDescent="0.25">
      <c r="A25" s="78"/>
    </row>
    <row r="26" spans="1:13" x14ac:dyDescent="0.25">
      <c r="A26" s="17" t="s">
        <v>691</v>
      </c>
      <c r="B26" s="1070" t="s">
        <v>692</v>
      </c>
      <c r="C26" s="16"/>
      <c r="D26" s="17"/>
      <c r="E26" s="17"/>
      <c r="F26" s="17"/>
    </row>
    <row r="27" spans="1:13" ht="35.25" customHeight="1" x14ac:dyDescent="0.25">
      <c r="A27" s="10" t="s">
        <v>693</v>
      </c>
      <c r="B27" s="11" t="s">
        <v>694</v>
      </c>
      <c r="C27" s="1206" t="s">
        <v>695</v>
      </c>
      <c r="D27" s="10" t="s">
        <v>39</v>
      </c>
      <c r="E27" s="28" t="s">
        <v>205</v>
      </c>
      <c r="F27" s="58"/>
      <c r="G27" s="824" t="s">
        <v>26</v>
      </c>
      <c r="H27" s="825" t="s">
        <v>696</v>
      </c>
      <c r="I27" s="828" t="s">
        <v>697</v>
      </c>
      <c r="K27" s="276" t="s">
        <v>26</v>
      </c>
      <c r="L27" s="926" t="s">
        <v>696</v>
      </c>
      <c r="M27" s="926" t="s">
        <v>697</v>
      </c>
    </row>
    <row r="28" spans="1:13" ht="81" customHeight="1" x14ac:dyDescent="0.25">
      <c r="A28" s="26" t="s">
        <v>698</v>
      </c>
      <c r="B28" s="27" t="s">
        <v>699</v>
      </c>
      <c r="C28" s="1209"/>
      <c r="D28" s="10" t="s">
        <v>57</v>
      </c>
      <c r="E28" s="24" t="s">
        <v>205</v>
      </c>
      <c r="F28" s="110" t="s">
        <v>354</v>
      </c>
      <c r="G28" s="824" t="s">
        <v>26</v>
      </c>
      <c r="H28" s="825" t="s">
        <v>700</v>
      </c>
      <c r="I28" s="828" t="s">
        <v>701</v>
      </c>
      <c r="K28" s="276" t="s">
        <v>26</v>
      </c>
      <c r="L28" s="926" t="s">
        <v>702</v>
      </c>
      <c r="M28" s="926" t="s">
        <v>701</v>
      </c>
    </row>
    <row r="29" spans="1:13" ht="102" customHeight="1" x14ac:dyDescent="0.25">
      <c r="A29" s="26" t="s">
        <v>703</v>
      </c>
      <c r="B29" s="27" t="s">
        <v>704</v>
      </c>
      <c r="C29" s="1209"/>
      <c r="D29" s="10" t="s">
        <v>39</v>
      </c>
      <c r="E29" s="24" t="s">
        <v>705</v>
      </c>
      <c r="F29" s="110"/>
      <c r="G29" s="227" t="s">
        <v>26</v>
      </c>
      <c r="H29" s="823" t="s">
        <v>706</v>
      </c>
      <c r="I29" s="68"/>
      <c r="K29" s="102" t="s">
        <v>26</v>
      </c>
      <c r="L29" s="254" t="s">
        <v>707</v>
      </c>
      <c r="M29" s="253"/>
    </row>
    <row r="30" spans="1:13" ht="51" customHeight="1" x14ac:dyDescent="0.25">
      <c r="A30" s="26" t="s">
        <v>708</v>
      </c>
      <c r="B30" s="27" t="s">
        <v>709</v>
      </c>
      <c r="C30" s="1207"/>
      <c r="D30" s="10" t="s">
        <v>57</v>
      </c>
      <c r="E30" s="24" t="s">
        <v>354</v>
      </c>
      <c r="F30" s="110" t="s">
        <v>205</v>
      </c>
      <c r="G30" s="227" t="s">
        <v>26</v>
      </c>
      <c r="H30" s="826" t="s">
        <v>710</v>
      </c>
      <c r="I30" s="88"/>
      <c r="K30" s="102" t="s">
        <v>26</v>
      </c>
      <c r="L30" s="927" t="s">
        <v>711</v>
      </c>
      <c r="M30" s="287"/>
    </row>
    <row r="31" spans="1:13" x14ac:dyDescent="0.25">
      <c r="A31" s="78"/>
    </row>
    <row r="32" spans="1:13" x14ac:dyDescent="0.25">
      <c r="A32" s="17" t="s">
        <v>712</v>
      </c>
      <c r="B32" s="1070" t="s">
        <v>713</v>
      </c>
      <c r="C32" s="16"/>
      <c r="D32" s="17"/>
      <c r="E32" s="17"/>
      <c r="F32" s="17"/>
    </row>
    <row r="33" spans="1:13" ht="37.5" customHeight="1" x14ac:dyDescent="0.25">
      <c r="A33" s="10" t="s">
        <v>714</v>
      </c>
      <c r="B33" s="11" t="s">
        <v>715</v>
      </c>
      <c r="C33" s="1206" t="s">
        <v>716</v>
      </c>
      <c r="D33" s="10" t="s">
        <v>39</v>
      </c>
      <c r="E33" s="28" t="s">
        <v>717</v>
      </c>
      <c r="F33" s="58"/>
      <c r="G33" s="227" t="s">
        <v>276</v>
      </c>
      <c r="H33" s="823" t="s">
        <v>718</v>
      </c>
      <c r="I33" s="231" t="s">
        <v>719</v>
      </c>
      <c r="K33" s="102" t="s">
        <v>26</v>
      </c>
      <c r="L33" s="254" t="s">
        <v>720</v>
      </c>
      <c r="M33" s="253"/>
    </row>
    <row r="34" spans="1:13" ht="209.25" customHeight="1" x14ac:dyDescent="0.25">
      <c r="A34" s="26" t="s">
        <v>721</v>
      </c>
      <c r="B34" s="27" t="s">
        <v>722</v>
      </c>
      <c r="C34" s="1209"/>
      <c r="D34" s="10" t="s">
        <v>39</v>
      </c>
      <c r="E34" s="24" t="s">
        <v>717</v>
      </c>
      <c r="F34" s="110" t="s">
        <v>723</v>
      </c>
      <c r="G34" s="227" t="s">
        <v>276</v>
      </c>
      <c r="H34" s="823" t="s">
        <v>724</v>
      </c>
      <c r="I34" s="231" t="s">
        <v>725</v>
      </c>
      <c r="K34" s="102" t="s">
        <v>26</v>
      </c>
      <c r="L34" s="254" t="s">
        <v>726</v>
      </c>
      <c r="M34" s="253"/>
    </row>
    <row r="35" spans="1:13" ht="81" customHeight="1" x14ac:dyDescent="0.25">
      <c r="A35" s="26" t="s">
        <v>727</v>
      </c>
      <c r="B35" s="27" t="s">
        <v>728</v>
      </c>
      <c r="C35" s="1267"/>
      <c r="D35" s="12" t="s">
        <v>39</v>
      </c>
      <c r="E35" s="24" t="s">
        <v>717</v>
      </c>
      <c r="F35" s="110" t="s">
        <v>729</v>
      </c>
      <c r="G35" s="227" t="s">
        <v>276</v>
      </c>
      <c r="H35" s="823" t="s">
        <v>730</v>
      </c>
      <c r="I35" s="231" t="s">
        <v>731</v>
      </c>
      <c r="K35" s="12" t="s">
        <v>26</v>
      </c>
      <c r="L35" s="518" t="s">
        <v>732</v>
      </c>
      <c r="M35" s="1098"/>
    </row>
    <row r="36" spans="1:13" x14ac:dyDescent="0.25">
      <c r="G36" s="87"/>
    </row>
  </sheetData>
  <mergeCells count="18">
    <mergeCell ref="K3:K4"/>
    <mergeCell ref="L3:L4"/>
    <mergeCell ref="M3:M4"/>
    <mergeCell ref="H2:I2"/>
    <mergeCell ref="A3:A4"/>
    <mergeCell ref="B3:B4"/>
    <mergeCell ref="C3:C4"/>
    <mergeCell ref="D3:D4"/>
    <mergeCell ref="E3:F3"/>
    <mergeCell ref="G3:G4"/>
    <mergeCell ref="H3:H4"/>
    <mergeCell ref="I3:I4"/>
    <mergeCell ref="C27:C30"/>
    <mergeCell ref="C33:C35"/>
    <mergeCell ref="C8:C11"/>
    <mergeCell ref="C14:C15"/>
    <mergeCell ref="C18:C20"/>
    <mergeCell ref="C23:C24"/>
  </mergeCells>
  <conditionalFormatting sqref="A2:F7 C8:F8 A8:A9 A13:F13 A14:D14 F14">
    <cfRule type="cellIs" dxfId="179" priority="24" operator="equal">
      <formula>"Nevykdytas"</formula>
    </cfRule>
  </conditionalFormatting>
  <conditionalFormatting sqref="A17:F17 A18:D18 F18">
    <cfRule type="cellIs" dxfId="178" priority="22" operator="equal">
      <formula>"Nevykdytas"</formula>
    </cfRule>
  </conditionalFormatting>
  <conditionalFormatting sqref="A22:F22 A23:D23 F23">
    <cfRule type="cellIs" dxfId="177" priority="21" operator="equal">
      <formula>"Nevykdytas"</formula>
    </cfRule>
  </conditionalFormatting>
  <conditionalFormatting sqref="A26:F26 A27:C27 F27">
    <cfRule type="cellIs" dxfId="176" priority="20" operator="equal">
      <formula>"Nevykdytas"</formula>
    </cfRule>
  </conditionalFormatting>
  <conditionalFormatting sqref="A32:F32 A33:C33 F33">
    <cfRule type="cellIs" dxfId="175" priority="16" operator="equal">
      <formula>"Nevykdytas"</formula>
    </cfRule>
  </conditionalFormatting>
  <conditionalFormatting sqref="D15">
    <cfRule type="cellIs" dxfId="174" priority="23" operator="equal">
      <formula>"Nevykdytas"</formula>
    </cfRule>
  </conditionalFormatting>
  <conditionalFormatting sqref="D27:D30">
    <cfRule type="cellIs" dxfId="173" priority="5" operator="equal">
      <formula>"Nevykdytas"</formula>
    </cfRule>
  </conditionalFormatting>
  <conditionalFormatting sqref="D33:D35">
    <cfRule type="cellIs" dxfId="172" priority="2" operator="equal">
      <formula>"Nevykdytas"</formula>
    </cfRule>
  </conditionalFormatting>
  <conditionalFormatting sqref="I3:I4">
    <cfRule type="cellIs" dxfId="171" priority="8" operator="equal">
      <formula>"Nevykdytas"</formula>
    </cfRule>
  </conditionalFormatting>
  <conditionalFormatting sqref="M3:M4">
    <cfRule type="cellIs" dxfId="170" priority="1" operator="equal">
      <formula>"Nevykdytas"</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2:M31"/>
  <sheetViews>
    <sheetView zoomScale="55" zoomScaleNormal="55" workbookViewId="0">
      <pane ySplit="5" topLeftCell="A15" activePane="bottomLeft" state="frozen"/>
      <selection pane="bottomLeft" activeCell="J16" sqref="J16"/>
    </sheetView>
  </sheetViews>
  <sheetFormatPr defaultRowHeight="15" x14ac:dyDescent="0.25"/>
  <cols>
    <col min="2" max="2" width="30" customWidth="1"/>
    <col min="3" max="3" width="36.5703125" customWidth="1"/>
    <col min="4" max="4" width="14.42578125" customWidth="1"/>
    <col min="5" max="6" width="16.85546875" customWidth="1"/>
    <col min="7" max="7" width="15.42578125" customWidth="1"/>
    <col min="8" max="8" width="60.85546875" customWidth="1"/>
    <col min="9" max="9" width="60.5703125" customWidth="1"/>
    <col min="11" max="11" width="15.42578125" hidden="1" customWidth="1"/>
    <col min="12" max="12" width="60.85546875" hidden="1" customWidth="1"/>
    <col min="13" max="13" width="59.7109375" hidden="1" customWidth="1"/>
    <col min="14" max="14" width="9.140625" customWidth="1"/>
  </cols>
  <sheetData>
    <row r="2" spans="1:13" x14ac:dyDescent="0.25">
      <c r="A2" s="1138"/>
      <c r="B2" s="3" t="s">
        <v>610</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10</v>
      </c>
      <c r="M3" s="1215" t="s">
        <v>11</v>
      </c>
    </row>
    <row r="4" spans="1:13" ht="40.5" customHeight="1" x14ac:dyDescent="0.25">
      <c r="A4" s="1217"/>
      <c r="B4" s="1212"/>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733</v>
      </c>
      <c r="B6" s="1070" t="s">
        <v>734</v>
      </c>
      <c r="C6" s="2"/>
      <c r="D6" s="1071"/>
      <c r="E6" s="1072"/>
      <c r="F6" s="1072"/>
      <c r="G6" s="1072"/>
      <c r="H6" s="1072"/>
      <c r="I6" s="1072"/>
      <c r="K6" s="1072"/>
      <c r="L6" s="1072"/>
      <c r="M6" s="1072"/>
    </row>
    <row r="7" spans="1:13" x14ac:dyDescent="0.25">
      <c r="A7" s="17" t="s">
        <v>735</v>
      </c>
      <c r="B7" s="1070" t="s">
        <v>736</v>
      </c>
      <c r="C7" s="1099"/>
      <c r="D7" s="1069"/>
      <c r="E7" s="1074"/>
      <c r="F7" s="1074"/>
      <c r="G7" s="1074"/>
      <c r="H7" s="1074"/>
      <c r="I7" s="1074"/>
      <c r="K7" s="1074"/>
      <c r="L7" s="1074"/>
      <c r="M7" s="1074"/>
    </row>
    <row r="8" spans="1:13" ht="57" customHeight="1" x14ac:dyDescent="0.25">
      <c r="A8" s="12" t="s">
        <v>737</v>
      </c>
      <c r="B8" s="14" t="s">
        <v>738</v>
      </c>
      <c r="C8" s="503" t="s">
        <v>739</v>
      </c>
      <c r="D8" s="26" t="s">
        <v>57</v>
      </c>
      <c r="E8" s="12" t="s">
        <v>354</v>
      </c>
      <c r="F8" s="124"/>
      <c r="G8" s="227" t="s">
        <v>26</v>
      </c>
      <c r="H8" s="107" t="s">
        <v>740</v>
      </c>
      <c r="I8" s="228" t="s">
        <v>741</v>
      </c>
      <c r="K8" s="102" t="s">
        <v>26</v>
      </c>
      <c r="L8" s="264" t="s">
        <v>742</v>
      </c>
      <c r="M8" s="264" t="s">
        <v>743</v>
      </c>
    </row>
    <row r="9" spans="1:13" ht="15.75" customHeight="1" x14ac:dyDescent="0.25">
      <c r="A9" s="78"/>
      <c r="G9" s="13"/>
      <c r="H9" s="15"/>
      <c r="I9" s="1128"/>
      <c r="K9" s="13"/>
      <c r="L9" s="15"/>
      <c r="M9" s="1128"/>
    </row>
    <row r="10" spans="1:13" ht="15" customHeight="1" x14ac:dyDescent="0.25">
      <c r="A10" s="17" t="s">
        <v>744</v>
      </c>
      <c r="B10" s="1070" t="s">
        <v>745</v>
      </c>
      <c r="C10" s="16"/>
      <c r="D10" s="17"/>
      <c r="E10" s="17"/>
      <c r="F10" s="17"/>
      <c r="G10" s="13"/>
      <c r="H10" s="15"/>
      <c r="I10" s="15"/>
      <c r="K10" s="13"/>
      <c r="L10" s="15"/>
      <c r="M10" s="15"/>
    </row>
    <row r="11" spans="1:13" ht="94.5" customHeight="1" x14ac:dyDescent="0.25">
      <c r="A11" s="102" t="s">
        <v>746</v>
      </c>
      <c r="B11" s="11" t="s">
        <v>747</v>
      </c>
      <c r="C11" s="22" t="s">
        <v>748</v>
      </c>
      <c r="D11" s="10" t="s">
        <v>57</v>
      </c>
      <c r="E11" s="28" t="s">
        <v>354</v>
      </c>
      <c r="F11" s="58"/>
      <c r="G11" s="797" t="s">
        <v>26</v>
      </c>
      <c r="H11" s="108" t="s">
        <v>749</v>
      </c>
      <c r="I11" s="83" t="s">
        <v>750</v>
      </c>
      <c r="K11" s="97" t="s">
        <v>26</v>
      </c>
      <c r="L11" s="260" t="s">
        <v>751</v>
      </c>
      <c r="M11" s="260" t="s">
        <v>752</v>
      </c>
    </row>
    <row r="12" spans="1:13" ht="10.5" customHeight="1" x14ac:dyDescent="0.25">
      <c r="A12" s="78"/>
      <c r="G12" s="13"/>
      <c r="H12" s="117"/>
      <c r="I12" s="117"/>
      <c r="K12" s="13"/>
      <c r="L12" s="117"/>
      <c r="M12" s="117"/>
    </row>
    <row r="13" spans="1:13" ht="15" customHeight="1" x14ac:dyDescent="0.25">
      <c r="A13" s="17" t="s">
        <v>753</v>
      </c>
      <c r="B13" s="1070" t="s">
        <v>754</v>
      </c>
      <c r="C13" s="16"/>
      <c r="D13" s="17"/>
      <c r="E13" s="17"/>
      <c r="F13" s="17"/>
      <c r="G13" s="13"/>
      <c r="H13" s="117"/>
      <c r="I13" s="117"/>
      <c r="K13" s="13"/>
      <c r="L13" s="117"/>
      <c r="M13" s="117"/>
    </row>
    <row r="14" spans="1:13" ht="79.5" customHeight="1" x14ac:dyDescent="0.25">
      <c r="A14" s="10" t="s">
        <v>755</v>
      </c>
      <c r="B14" s="11" t="s">
        <v>756</v>
      </c>
      <c r="C14" s="1206" t="s">
        <v>757</v>
      </c>
      <c r="D14" s="10" t="s">
        <v>758</v>
      </c>
      <c r="E14" s="28" t="s">
        <v>354</v>
      </c>
      <c r="F14" s="58" t="s">
        <v>759</v>
      </c>
      <c r="G14" s="227" t="s">
        <v>26</v>
      </c>
      <c r="H14" s="984" t="s">
        <v>760</v>
      </c>
      <c r="I14" s="829" t="s">
        <v>761</v>
      </c>
      <c r="K14" s="102" t="s">
        <v>26</v>
      </c>
      <c r="L14" s="354" t="s">
        <v>762</v>
      </c>
      <c r="M14" s="928" t="s">
        <v>763</v>
      </c>
    </row>
    <row r="15" spans="1:13" ht="81.599999999999994" customHeight="1" x14ac:dyDescent="0.25">
      <c r="A15" s="26" t="s">
        <v>764</v>
      </c>
      <c r="B15" s="27" t="s">
        <v>765</v>
      </c>
      <c r="C15" s="1209"/>
      <c r="D15" s="26" t="s">
        <v>758</v>
      </c>
      <c r="E15" s="24" t="s">
        <v>354</v>
      </c>
      <c r="F15" s="110" t="s">
        <v>766</v>
      </c>
      <c r="G15" s="227" t="s">
        <v>26</v>
      </c>
      <c r="H15" s="984" t="s">
        <v>767</v>
      </c>
      <c r="I15" s="829" t="s">
        <v>768</v>
      </c>
      <c r="K15" s="102" t="s">
        <v>26</v>
      </c>
      <c r="L15" s="929" t="s">
        <v>769</v>
      </c>
      <c r="M15" s="928" t="s">
        <v>763</v>
      </c>
    </row>
    <row r="16" spans="1:13" ht="232.5" customHeight="1" x14ac:dyDescent="0.25">
      <c r="A16" s="26" t="s">
        <v>770</v>
      </c>
      <c r="B16" s="27" t="s">
        <v>771</v>
      </c>
      <c r="C16" s="1209"/>
      <c r="D16" s="26" t="s">
        <v>758</v>
      </c>
      <c r="E16" s="24" t="s">
        <v>354</v>
      </c>
      <c r="F16" s="110" t="s">
        <v>772</v>
      </c>
      <c r="G16" s="227" t="s">
        <v>26</v>
      </c>
      <c r="H16" s="990" t="s">
        <v>773</v>
      </c>
      <c r="I16" s="828" t="s">
        <v>774</v>
      </c>
      <c r="K16" s="102" t="s">
        <v>26</v>
      </c>
      <c r="L16" s="926" t="s">
        <v>775</v>
      </c>
      <c r="M16" s="926" t="s">
        <v>776</v>
      </c>
    </row>
    <row r="17" spans="1:13" ht="146.25" customHeight="1" x14ac:dyDescent="0.25">
      <c r="A17" s="26" t="s">
        <v>777</v>
      </c>
      <c r="B17" s="27" t="s">
        <v>778</v>
      </c>
      <c r="C17" s="1209"/>
      <c r="D17" s="26" t="s">
        <v>574</v>
      </c>
      <c r="E17" s="24" t="s">
        <v>354</v>
      </c>
      <c r="F17" s="110" t="s">
        <v>766</v>
      </c>
      <c r="G17" s="227" t="s">
        <v>26</v>
      </c>
      <c r="H17" s="826" t="s">
        <v>779</v>
      </c>
      <c r="I17" s="829" t="s">
        <v>780</v>
      </c>
      <c r="K17" s="102" t="s">
        <v>26</v>
      </c>
      <c r="L17" s="927" t="s">
        <v>781</v>
      </c>
      <c r="M17" s="928" t="s">
        <v>763</v>
      </c>
    </row>
    <row r="18" spans="1:13" ht="91.5" customHeight="1" x14ac:dyDescent="0.25">
      <c r="A18" s="26" t="s">
        <v>782</v>
      </c>
      <c r="B18" s="27" t="s">
        <v>783</v>
      </c>
      <c r="C18" s="1209"/>
      <c r="D18" s="26" t="s">
        <v>574</v>
      </c>
      <c r="E18" s="24" t="s">
        <v>354</v>
      </c>
      <c r="F18" s="110" t="s">
        <v>784</v>
      </c>
      <c r="G18" s="227" t="s">
        <v>26</v>
      </c>
      <c r="H18" s="825" t="s">
        <v>785</v>
      </c>
      <c r="I18" s="86"/>
      <c r="K18" s="102" t="s">
        <v>26</v>
      </c>
      <c r="L18" s="926" t="s">
        <v>786</v>
      </c>
      <c r="M18" s="279" t="s">
        <v>787</v>
      </c>
    </row>
    <row r="19" spans="1:13" ht="188.25" customHeight="1" x14ac:dyDescent="0.25">
      <c r="A19" s="26" t="s">
        <v>788</v>
      </c>
      <c r="B19" s="27" t="s">
        <v>789</v>
      </c>
      <c r="C19" s="1267"/>
      <c r="D19" s="26" t="s">
        <v>574</v>
      </c>
      <c r="E19" s="24" t="s">
        <v>354</v>
      </c>
      <c r="F19" s="110" t="s">
        <v>784</v>
      </c>
      <c r="G19" s="227" t="s">
        <v>26</v>
      </c>
      <c r="H19" s="825" t="s">
        <v>790</v>
      </c>
      <c r="I19" s="828" t="s">
        <v>791</v>
      </c>
      <c r="K19" s="12" t="s">
        <v>26</v>
      </c>
      <c r="L19" s="1100" t="s">
        <v>792</v>
      </c>
      <c r="M19" s="1100" t="s">
        <v>793</v>
      </c>
    </row>
    <row r="20" spans="1:13" ht="15.75" customHeight="1" x14ac:dyDescent="0.25">
      <c r="A20" s="78"/>
      <c r="G20" s="1101"/>
      <c r="K20" s="1101"/>
    </row>
    <row r="21" spans="1:13" ht="15.75" customHeight="1" x14ac:dyDescent="0.25">
      <c r="A21" s="17" t="s">
        <v>794</v>
      </c>
      <c r="B21" s="1070" t="s">
        <v>795</v>
      </c>
      <c r="C21" s="16"/>
      <c r="D21" s="17"/>
      <c r="E21" s="17"/>
      <c r="F21" s="17"/>
      <c r="G21" s="1101"/>
      <c r="K21" s="1101"/>
    </row>
    <row r="22" spans="1:13" ht="80.25" hidden="1" customHeight="1" x14ac:dyDescent="0.25">
      <c r="A22" s="10" t="s">
        <v>796</v>
      </c>
      <c r="B22" s="11" t="s">
        <v>797</v>
      </c>
      <c r="C22" s="1206" t="s">
        <v>798</v>
      </c>
      <c r="D22" s="10" t="s">
        <v>689</v>
      </c>
      <c r="E22" s="28" t="s">
        <v>799</v>
      </c>
      <c r="F22" s="58" t="s">
        <v>800</v>
      </c>
      <c r="G22" s="227"/>
      <c r="H22" s="823"/>
      <c r="I22" s="88"/>
      <c r="K22" s="102" t="s">
        <v>276</v>
      </c>
      <c r="L22" s="254"/>
      <c r="M22" s="287"/>
    </row>
    <row r="23" spans="1:13" ht="47.25" hidden="1" customHeight="1" x14ac:dyDescent="0.25">
      <c r="A23" s="26" t="s">
        <v>801</v>
      </c>
      <c r="B23" s="27" t="s">
        <v>802</v>
      </c>
      <c r="C23" s="1209"/>
      <c r="D23" s="26" t="s">
        <v>456</v>
      </c>
      <c r="E23" s="24" t="s">
        <v>354</v>
      </c>
      <c r="F23" s="110" t="s">
        <v>772</v>
      </c>
      <c r="G23" s="831"/>
      <c r="H23" s="517"/>
      <c r="I23" s="250"/>
      <c r="K23" s="520" t="s">
        <v>803</v>
      </c>
      <c r="L23" s="279" t="s">
        <v>804</v>
      </c>
      <c r="M23" s="269"/>
    </row>
    <row r="24" spans="1:13" ht="13.5" hidden="1" customHeight="1" x14ac:dyDescent="0.25">
      <c r="A24" s="26" t="s">
        <v>805</v>
      </c>
      <c r="B24" s="27" t="s">
        <v>806</v>
      </c>
      <c r="C24" s="1209"/>
      <c r="D24" s="26" t="s">
        <v>456</v>
      </c>
      <c r="E24" s="24" t="s">
        <v>354</v>
      </c>
      <c r="F24" s="110" t="s">
        <v>772</v>
      </c>
      <c r="G24" s="227"/>
      <c r="H24" s="823"/>
      <c r="I24" s="231"/>
      <c r="K24" s="102" t="s">
        <v>276</v>
      </c>
      <c r="L24" s="254" t="s">
        <v>807</v>
      </c>
      <c r="M24" s="254" t="s">
        <v>808</v>
      </c>
    </row>
    <row r="25" spans="1:13" ht="70.5" customHeight="1" x14ac:dyDescent="0.25">
      <c r="A25" s="26" t="s">
        <v>809</v>
      </c>
      <c r="B25" s="27" t="s">
        <v>810</v>
      </c>
      <c r="C25" s="1209"/>
      <c r="D25" s="26" t="s">
        <v>758</v>
      </c>
      <c r="E25" s="24" t="s">
        <v>354</v>
      </c>
      <c r="F25" s="110" t="s">
        <v>766</v>
      </c>
      <c r="G25" s="227" t="s">
        <v>26</v>
      </c>
      <c r="H25" s="826" t="s">
        <v>811</v>
      </c>
      <c r="I25" s="830" t="s">
        <v>812</v>
      </c>
      <c r="K25" s="102" t="s">
        <v>26</v>
      </c>
      <c r="L25" s="927" t="s">
        <v>811</v>
      </c>
      <c r="M25" s="927" t="s">
        <v>813</v>
      </c>
    </row>
    <row r="26" spans="1:13" ht="83.25" customHeight="1" x14ac:dyDescent="0.25">
      <c r="A26" s="26" t="s">
        <v>814</v>
      </c>
      <c r="B26" s="27" t="s">
        <v>815</v>
      </c>
      <c r="C26" s="1285"/>
      <c r="D26" s="26" t="s">
        <v>758</v>
      </c>
      <c r="E26" s="24" t="s">
        <v>354</v>
      </c>
      <c r="F26" s="110" t="s">
        <v>766</v>
      </c>
      <c r="G26" s="227" t="s">
        <v>26</v>
      </c>
      <c r="H26" s="826" t="s">
        <v>816</v>
      </c>
      <c r="I26" s="830" t="s">
        <v>817</v>
      </c>
      <c r="K26" s="12" t="s">
        <v>26</v>
      </c>
      <c r="L26" s="1102" t="s">
        <v>818</v>
      </c>
      <c r="M26" s="1102" t="s">
        <v>819</v>
      </c>
    </row>
    <row r="27" spans="1:13" ht="144" customHeight="1" x14ac:dyDescent="0.25">
      <c r="A27" s="26" t="s">
        <v>820</v>
      </c>
      <c r="B27" s="27" t="s">
        <v>821</v>
      </c>
      <c r="C27" s="1207"/>
      <c r="D27" s="26" t="s">
        <v>574</v>
      </c>
      <c r="E27" s="24" t="s">
        <v>354</v>
      </c>
      <c r="F27" s="110" t="s">
        <v>766</v>
      </c>
      <c r="G27" s="227" t="s">
        <v>26</v>
      </c>
      <c r="H27" s="832" t="s">
        <v>822</v>
      </c>
      <c r="I27" s="830" t="s">
        <v>823</v>
      </c>
      <c r="K27" s="102" t="s">
        <v>26</v>
      </c>
      <c r="L27" s="930" t="s">
        <v>824</v>
      </c>
      <c r="M27" s="927" t="s">
        <v>825</v>
      </c>
    </row>
    <row r="30" spans="1:13" ht="15" customHeight="1" x14ac:dyDescent="0.25"/>
    <row r="31" spans="1:13" ht="15.75" customHeight="1" x14ac:dyDescent="0.25"/>
  </sheetData>
  <mergeCells count="14">
    <mergeCell ref="C14:C19"/>
    <mergeCell ref="C22:C27"/>
    <mergeCell ref="K3:K4"/>
    <mergeCell ref="L3:L4"/>
    <mergeCell ref="M3:M4"/>
    <mergeCell ref="H2:I2"/>
    <mergeCell ref="A3:A4"/>
    <mergeCell ref="B3:B4"/>
    <mergeCell ref="C3:C4"/>
    <mergeCell ref="D3:D4"/>
    <mergeCell ref="E3:F3"/>
    <mergeCell ref="G3:G4"/>
    <mergeCell ref="H3:H4"/>
    <mergeCell ref="I3:I4"/>
  </mergeCells>
  <conditionalFormatting sqref="A2:F7 A8:B8 E8:F8 A10:F10 A11:D11 F11">
    <cfRule type="cellIs" dxfId="169" priority="20" operator="equal">
      <formula>"Nevykdytas"</formula>
    </cfRule>
  </conditionalFormatting>
  <conditionalFormatting sqref="A13:F13 A14:D14 F14">
    <cfRule type="cellIs" dxfId="168" priority="18" operator="equal">
      <formula>"Nevykdytas"</formula>
    </cfRule>
  </conditionalFormatting>
  <conditionalFormatting sqref="A21:F21 A22:D22 F22">
    <cfRule type="cellIs" dxfId="167" priority="9" operator="equal">
      <formula>"Nevykdytas"</formula>
    </cfRule>
  </conditionalFormatting>
  <conditionalFormatting sqref="I3:I4">
    <cfRule type="cellIs" dxfId="166" priority="3" operator="equal">
      <formula>"Nevykdytas"</formula>
    </cfRule>
  </conditionalFormatting>
  <conditionalFormatting sqref="M3:M4">
    <cfRule type="cellIs" dxfId="165" priority="1" operator="equal">
      <formula>"Nevykdytas"</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2:M30"/>
  <sheetViews>
    <sheetView zoomScale="70" zoomScaleNormal="70" workbookViewId="0">
      <pane xSplit="6" ySplit="5" topLeftCell="G28" activePane="bottomRight" state="frozen"/>
      <selection pane="topRight"/>
      <selection pane="bottomLeft"/>
      <selection pane="bottomRight" activeCell="I39" sqref="I39"/>
    </sheetView>
  </sheetViews>
  <sheetFormatPr defaultRowHeight="15" x14ac:dyDescent="0.25"/>
  <cols>
    <col min="2" max="2" width="20.5703125" customWidth="1"/>
    <col min="3" max="3" width="25.85546875" customWidth="1"/>
    <col min="4" max="4" width="11.28515625" customWidth="1"/>
    <col min="5" max="5" width="14" customWidth="1"/>
    <col min="6" max="6" width="17.5703125" customWidth="1"/>
    <col min="7" max="7" width="11.7109375" customWidth="1"/>
    <col min="8" max="8" width="54.140625" customWidth="1"/>
    <col min="9" max="9" width="70.5703125" customWidth="1"/>
    <col min="11" max="11" width="11.7109375" hidden="1" customWidth="1"/>
    <col min="12" max="12" width="59.42578125" hidden="1" customWidth="1"/>
    <col min="13" max="13" width="73.42578125" hidden="1" customWidth="1"/>
    <col min="14" max="14" width="9.140625" customWidth="1"/>
  </cols>
  <sheetData>
    <row r="2" spans="1:13" x14ac:dyDescent="0.25">
      <c r="A2" s="1138"/>
      <c r="B2" s="3" t="s">
        <v>610</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2"/>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826</v>
      </c>
      <c r="B6" s="1070" t="s">
        <v>827</v>
      </c>
      <c r="C6" s="2"/>
      <c r="D6" s="1071"/>
      <c r="E6" s="1072"/>
      <c r="F6" s="1072"/>
      <c r="G6" s="1072"/>
      <c r="H6" s="1072"/>
      <c r="I6" s="1072"/>
      <c r="K6" s="1072"/>
      <c r="L6" s="1072"/>
      <c r="M6" s="1072"/>
    </row>
    <row r="7" spans="1:13" ht="12.75" customHeight="1" x14ac:dyDescent="0.25">
      <c r="A7" s="17" t="s">
        <v>828</v>
      </c>
      <c r="B7" s="1129" t="s">
        <v>829</v>
      </c>
      <c r="C7" s="1129"/>
      <c r="D7" s="1069"/>
      <c r="E7" s="1074"/>
      <c r="F7" s="1074"/>
      <c r="G7" s="1074"/>
      <c r="H7" s="1074"/>
      <c r="I7" s="1074"/>
      <c r="K7" s="1074"/>
      <c r="L7" s="1074"/>
      <c r="M7" s="1074"/>
    </row>
    <row r="8" spans="1:13" ht="72" customHeight="1" x14ac:dyDescent="0.25">
      <c r="A8" s="10" t="s">
        <v>830</v>
      </c>
      <c r="B8" s="27" t="s">
        <v>831</v>
      </c>
      <c r="C8" s="1206" t="s">
        <v>832</v>
      </c>
      <c r="D8" s="10" t="s">
        <v>57</v>
      </c>
      <c r="E8" s="10" t="s">
        <v>833</v>
      </c>
      <c r="F8" s="58"/>
      <c r="G8" s="227" t="s">
        <v>26</v>
      </c>
      <c r="H8" s="108" t="s">
        <v>834</v>
      </c>
      <c r="I8" s="834" t="s">
        <v>835</v>
      </c>
      <c r="K8" s="102" t="s">
        <v>26</v>
      </c>
      <c r="L8" s="260" t="s">
        <v>834</v>
      </c>
      <c r="M8" s="931" t="s">
        <v>836</v>
      </c>
    </row>
    <row r="9" spans="1:13" ht="38.25" customHeight="1" x14ac:dyDescent="0.25">
      <c r="A9" s="12" t="s">
        <v>837</v>
      </c>
      <c r="B9" s="14" t="s">
        <v>838</v>
      </c>
      <c r="C9" s="1209"/>
      <c r="D9" s="26" t="s">
        <v>57</v>
      </c>
      <c r="E9" s="12" t="s">
        <v>354</v>
      </c>
      <c r="F9" s="124"/>
      <c r="G9" s="227" t="s">
        <v>26</v>
      </c>
      <c r="H9" s="107" t="s">
        <v>839</v>
      </c>
      <c r="I9" s="228" t="s">
        <v>840</v>
      </c>
      <c r="K9" s="102" t="s">
        <v>26</v>
      </c>
      <c r="L9" s="264" t="s">
        <v>839</v>
      </c>
      <c r="M9" s="264" t="s">
        <v>841</v>
      </c>
    </row>
    <row r="10" spans="1:13" ht="61.5" hidden="1" customHeight="1" x14ac:dyDescent="0.25">
      <c r="A10" s="26" t="s">
        <v>842</v>
      </c>
      <c r="B10" s="27" t="s">
        <v>843</v>
      </c>
      <c r="C10" s="1209"/>
      <c r="D10" s="26" t="s">
        <v>456</v>
      </c>
      <c r="E10" s="24" t="s">
        <v>354</v>
      </c>
      <c r="G10" s="797"/>
      <c r="H10" s="108"/>
      <c r="I10" s="229"/>
      <c r="K10" s="97" t="s">
        <v>457</v>
      </c>
      <c r="L10" s="260" t="s">
        <v>844</v>
      </c>
      <c r="M10" s="268"/>
    </row>
    <row r="11" spans="1:13" ht="42" customHeight="1" x14ac:dyDescent="0.25">
      <c r="A11" s="26" t="s">
        <v>845</v>
      </c>
      <c r="B11" s="27" t="s">
        <v>846</v>
      </c>
      <c r="C11" s="1207"/>
      <c r="D11" s="26" t="s">
        <v>758</v>
      </c>
      <c r="E11" s="24" t="s">
        <v>354</v>
      </c>
      <c r="F11" s="110" t="s">
        <v>847</v>
      </c>
      <c r="G11" s="227" t="s">
        <v>26</v>
      </c>
      <c r="H11" s="108" t="s">
        <v>848</v>
      </c>
      <c r="I11" s="83" t="s">
        <v>849</v>
      </c>
      <c r="K11" s="102" t="s">
        <v>26</v>
      </c>
      <c r="L11" s="260" t="s">
        <v>850</v>
      </c>
      <c r="M11" s="260" t="s">
        <v>851</v>
      </c>
    </row>
    <row r="12" spans="1:13" ht="15" customHeight="1" x14ac:dyDescent="0.25">
      <c r="A12" s="78"/>
      <c r="G12" s="17"/>
      <c r="H12" s="18"/>
      <c r="I12" s="18"/>
      <c r="K12" s="17"/>
      <c r="L12" s="18"/>
      <c r="M12" s="18"/>
    </row>
    <row r="13" spans="1:13" ht="15.75" customHeight="1" x14ac:dyDescent="0.25">
      <c r="A13" s="17" t="s">
        <v>852</v>
      </c>
      <c r="B13" s="1070" t="s">
        <v>853</v>
      </c>
      <c r="C13" s="1105"/>
      <c r="D13" s="1069"/>
      <c r="E13" s="1074"/>
      <c r="F13" s="1074"/>
      <c r="G13" s="13"/>
      <c r="H13" s="117"/>
      <c r="I13" s="117"/>
      <c r="K13" s="13"/>
      <c r="L13" s="117"/>
      <c r="M13" s="117"/>
    </row>
    <row r="14" spans="1:13" ht="122.25" hidden="1" customHeight="1" x14ac:dyDescent="0.25">
      <c r="A14" s="10" t="s">
        <v>854</v>
      </c>
      <c r="B14" s="51" t="s">
        <v>855</v>
      </c>
      <c r="C14" s="1287" t="s">
        <v>856</v>
      </c>
      <c r="D14" s="21" t="s">
        <v>456</v>
      </c>
      <c r="E14" s="10" t="s">
        <v>784</v>
      </c>
      <c r="F14" s="58" t="s">
        <v>354</v>
      </c>
      <c r="G14" s="227"/>
      <c r="H14" s="107"/>
      <c r="I14" s="228"/>
      <c r="K14" s="102"/>
      <c r="L14" s="264"/>
      <c r="M14" s="264"/>
    </row>
    <row r="15" spans="1:13" ht="301.5" customHeight="1" x14ac:dyDescent="0.25">
      <c r="A15" s="12" t="s">
        <v>857</v>
      </c>
      <c r="B15" s="91" t="s">
        <v>858</v>
      </c>
      <c r="C15" s="1238"/>
      <c r="D15" s="92" t="s">
        <v>39</v>
      </c>
      <c r="E15" s="12" t="s">
        <v>859</v>
      </c>
      <c r="F15" s="124" t="s">
        <v>860</v>
      </c>
      <c r="G15" s="227" t="s">
        <v>26</v>
      </c>
      <c r="H15" s="823" t="s">
        <v>861</v>
      </c>
      <c r="I15" s="231"/>
      <c r="K15" s="102" t="s">
        <v>26</v>
      </c>
      <c r="L15" s="254" t="s">
        <v>862</v>
      </c>
      <c r="M15" s="254" t="s">
        <v>863</v>
      </c>
    </row>
    <row r="16" spans="1:13" ht="122.25" customHeight="1" x14ac:dyDescent="0.25">
      <c r="A16" s="26" t="s">
        <v>864</v>
      </c>
      <c r="B16" s="51" t="s">
        <v>865</v>
      </c>
      <c r="C16" s="1238"/>
      <c r="D16" s="92" t="s">
        <v>758</v>
      </c>
      <c r="E16" s="24" t="s">
        <v>772</v>
      </c>
      <c r="F16" s="110"/>
      <c r="G16" s="227" t="s">
        <v>26</v>
      </c>
      <c r="H16" s="823" t="s">
        <v>866</v>
      </c>
      <c r="I16" s="231" t="s">
        <v>867</v>
      </c>
      <c r="K16" s="102" t="s">
        <v>26</v>
      </c>
      <c r="L16" s="254" t="s">
        <v>868</v>
      </c>
      <c r="M16" s="254" t="s">
        <v>869</v>
      </c>
    </row>
    <row r="17" spans="1:13" ht="53.25" customHeight="1" x14ac:dyDescent="0.25">
      <c r="A17" s="26" t="s">
        <v>870</v>
      </c>
      <c r="B17" s="51" t="s">
        <v>871</v>
      </c>
      <c r="C17" s="1239"/>
      <c r="D17" s="92" t="s">
        <v>758</v>
      </c>
      <c r="E17" s="24" t="s">
        <v>354</v>
      </c>
      <c r="F17" s="110" t="s">
        <v>872</v>
      </c>
      <c r="G17" s="227" t="s">
        <v>26</v>
      </c>
      <c r="H17" s="823" t="s">
        <v>873</v>
      </c>
      <c r="I17" s="231" t="s">
        <v>874</v>
      </c>
      <c r="K17" s="12" t="s">
        <v>26</v>
      </c>
      <c r="L17" s="518" t="s">
        <v>875</v>
      </c>
      <c r="M17" s="518" t="s">
        <v>876</v>
      </c>
    </row>
    <row r="18" spans="1:13" ht="62.25" customHeight="1" x14ac:dyDescent="0.25">
      <c r="A18" s="10" t="s">
        <v>877</v>
      </c>
      <c r="B18" s="51" t="s">
        <v>878</v>
      </c>
      <c r="C18" s="1238"/>
      <c r="D18" s="92" t="s">
        <v>57</v>
      </c>
      <c r="E18" s="24" t="s">
        <v>859</v>
      </c>
      <c r="F18" s="110" t="s">
        <v>354</v>
      </c>
      <c r="G18" s="227" t="s">
        <v>26</v>
      </c>
      <c r="H18" s="826" t="s">
        <v>879</v>
      </c>
      <c r="I18" s="830" t="s">
        <v>880</v>
      </c>
      <c r="K18" s="102" t="s">
        <v>26</v>
      </c>
      <c r="L18" s="927" t="s">
        <v>879</v>
      </c>
      <c r="M18" s="927" t="s">
        <v>881</v>
      </c>
    </row>
    <row r="19" spans="1:13" ht="84.75" customHeight="1" x14ac:dyDescent="0.25">
      <c r="A19" s="26" t="s">
        <v>882</v>
      </c>
      <c r="B19" s="51" t="s">
        <v>883</v>
      </c>
      <c r="C19" s="1238"/>
      <c r="D19" s="92" t="s">
        <v>39</v>
      </c>
      <c r="E19" s="24" t="s">
        <v>354</v>
      </c>
      <c r="F19" s="110" t="s">
        <v>884</v>
      </c>
      <c r="G19" s="227" t="s">
        <v>26</v>
      </c>
      <c r="H19" s="825" t="s">
        <v>885</v>
      </c>
      <c r="I19" s="828" t="s">
        <v>886</v>
      </c>
      <c r="K19" s="102" t="s">
        <v>26</v>
      </c>
      <c r="L19" s="926" t="s">
        <v>887</v>
      </c>
      <c r="M19" s="926" t="s">
        <v>888</v>
      </c>
    </row>
    <row r="20" spans="1:13" ht="85.5" customHeight="1" x14ac:dyDescent="0.25">
      <c r="A20" s="26" t="s">
        <v>889</v>
      </c>
      <c r="B20" s="51" t="s">
        <v>890</v>
      </c>
      <c r="C20" s="1238"/>
      <c r="D20" s="92" t="s">
        <v>57</v>
      </c>
      <c r="E20" s="24" t="s">
        <v>891</v>
      </c>
      <c r="F20" s="110" t="s">
        <v>354</v>
      </c>
      <c r="G20" s="227" t="s">
        <v>26</v>
      </c>
      <c r="H20" s="826" t="s">
        <v>892</v>
      </c>
      <c r="I20" s="828" t="s">
        <v>893</v>
      </c>
      <c r="K20" s="102" t="s">
        <v>26</v>
      </c>
      <c r="L20" s="927" t="s">
        <v>894</v>
      </c>
      <c r="M20" s="926" t="s">
        <v>895</v>
      </c>
    </row>
    <row r="21" spans="1:13" ht="15" customHeight="1" x14ac:dyDescent="0.25">
      <c r="A21" s="78"/>
      <c r="H21" s="36"/>
      <c r="I21" s="36"/>
      <c r="L21" s="36"/>
      <c r="M21" s="36"/>
    </row>
    <row r="22" spans="1:13" ht="15" customHeight="1" x14ac:dyDescent="0.25">
      <c r="A22" s="17" t="s">
        <v>896</v>
      </c>
      <c r="B22" s="1070" t="s">
        <v>897</v>
      </c>
      <c r="C22" s="1070"/>
      <c r="D22" s="1069"/>
      <c r="E22" s="1074"/>
      <c r="F22" s="1074"/>
      <c r="H22" s="36"/>
      <c r="I22" s="36"/>
      <c r="L22" s="36"/>
      <c r="M22" s="36"/>
    </row>
    <row r="23" spans="1:13" ht="84.75" customHeight="1" x14ac:dyDescent="0.25">
      <c r="A23" s="10" t="s">
        <v>898</v>
      </c>
      <c r="B23" s="27" t="s">
        <v>899</v>
      </c>
      <c r="C23" s="22" t="s">
        <v>900</v>
      </c>
      <c r="D23" s="10" t="s">
        <v>758</v>
      </c>
      <c r="E23" s="10" t="s">
        <v>901</v>
      </c>
      <c r="F23" s="58" t="s">
        <v>354</v>
      </c>
      <c r="G23" s="227" t="s">
        <v>26</v>
      </c>
      <c r="H23" s="833" t="s">
        <v>902</v>
      </c>
      <c r="I23" s="68"/>
      <c r="K23" s="102" t="s">
        <v>26</v>
      </c>
      <c r="L23" s="300" t="s">
        <v>903</v>
      </c>
      <c r="M23" s="253"/>
    </row>
    <row r="24" spans="1:13" ht="15" customHeight="1" x14ac:dyDescent="0.25">
      <c r="A24" s="78"/>
      <c r="G24" s="13"/>
      <c r="K24" s="13"/>
    </row>
    <row r="25" spans="1:13" ht="15" customHeight="1" x14ac:dyDescent="0.25">
      <c r="A25" s="17" t="s">
        <v>904</v>
      </c>
      <c r="B25" s="1070" t="s">
        <v>905</v>
      </c>
      <c r="C25" s="1070"/>
      <c r="D25" s="1069"/>
      <c r="E25" s="1074"/>
      <c r="F25" s="1074"/>
      <c r="G25" s="36"/>
      <c r="K25" s="36"/>
    </row>
    <row r="26" spans="1:13" ht="73.5" customHeight="1" x14ac:dyDescent="0.25">
      <c r="A26" s="10" t="s">
        <v>906</v>
      </c>
      <c r="B26" s="27" t="s">
        <v>907</v>
      </c>
      <c r="C26" s="1286" t="s">
        <v>908</v>
      </c>
      <c r="D26" s="10" t="s">
        <v>57</v>
      </c>
      <c r="E26" s="10" t="s">
        <v>909</v>
      </c>
      <c r="F26" s="58" t="s">
        <v>910</v>
      </c>
      <c r="G26" s="227" t="s">
        <v>26</v>
      </c>
      <c r="H26" s="823" t="s">
        <v>911</v>
      </c>
      <c r="I26" s="231" t="s">
        <v>912</v>
      </c>
      <c r="K26" s="102" t="s">
        <v>26</v>
      </c>
      <c r="L26" s="254" t="s">
        <v>913</v>
      </c>
      <c r="M26" s="254" t="s">
        <v>914</v>
      </c>
    </row>
    <row r="27" spans="1:13" ht="74.25" customHeight="1" x14ac:dyDescent="0.25">
      <c r="A27" s="12" t="s">
        <v>915</v>
      </c>
      <c r="B27" s="14" t="s">
        <v>916</v>
      </c>
      <c r="C27" s="1209"/>
      <c r="D27" s="26" t="s">
        <v>39</v>
      </c>
      <c r="E27" s="12" t="s">
        <v>909</v>
      </c>
      <c r="F27" s="124" t="s">
        <v>910</v>
      </c>
      <c r="G27" s="227" t="s">
        <v>26</v>
      </c>
      <c r="H27" s="823" t="s">
        <v>917</v>
      </c>
      <c r="I27" s="231" t="s">
        <v>918</v>
      </c>
      <c r="K27" s="102" t="s">
        <v>26</v>
      </c>
      <c r="L27" s="254" t="s">
        <v>919</v>
      </c>
      <c r="M27" s="254" t="s">
        <v>920</v>
      </c>
    </row>
    <row r="28" spans="1:13" ht="158.25" customHeight="1" x14ac:dyDescent="0.25">
      <c r="A28" s="26" t="s">
        <v>921</v>
      </c>
      <c r="B28" s="27" t="s">
        <v>922</v>
      </c>
      <c r="C28" s="1209"/>
      <c r="D28" s="26" t="s">
        <v>923</v>
      </c>
      <c r="E28" s="24" t="s">
        <v>354</v>
      </c>
      <c r="F28" s="110" t="s">
        <v>924</v>
      </c>
      <c r="G28" s="227" t="s">
        <v>26</v>
      </c>
      <c r="H28" s="825" t="s">
        <v>925</v>
      </c>
      <c r="I28" s="231" t="s">
        <v>926</v>
      </c>
      <c r="K28" s="102" t="s">
        <v>26</v>
      </c>
      <c r="L28" s="926" t="s">
        <v>927</v>
      </c>
      <c r="M28" s="254" t="s">
        <v>928</v>
      </c>
    </row>
    <row r="29" spans="1:13" ht="160.5" customHeight="1" x14ac:dyDescent="0.25">
      <c r="A29" s="26" t="s">
        <v>929</v>
      </c>
      <c r="B29" s="27" t="s">
        <v>930</v>
      </c>
      <c r="C29" s="1209"/>
      <c r="D29" s="26" t="s">
        <v>574</v>
      </c>
      <c r="E29" s="24" t="s">
        <v>354</v>
      </c>
      <c r="F29" s="110" t="s">
        <v>910</v>
      </c>
      <c r="G29" s="227" t="s">
        <v>26</v>
      </c>
      <c r="H29" s="825" t="s">
        <v>931</v>
      </c>
      <c r="I29" s="86" t="s">
        <v>932</v>
      </c>
      <c r="K29" s="102" t="s">
        <v>26</v>
      </c>
      <c r="L29" s="926" t="s">
        <v>933</v>
      </c>
      <c r="M29" s="279" t="s">
        <v>934</v>
      </c>
    </row>
    <row r="30" spans="1:13" ht="67.5" customHeight="1" x14ac:dyDescent="0.25">
      <c r="A30" s="10" t="s">
        <v>935</v>
      </c>
      <c r="B30" s="27" t="s">
        <v>936</v>
      </c>
      <c r="C30" s="1207"/>
      <c r="D30" s="26" t="s">
        <v>758</v>
      </c>
      <c r="E30" s="24" t="s">
        <v>937</v>
      </c>
      <c r="F30" s="110" t="s">
        <v>938</v>
      </c>
      <c r="G30" s="227" t="s">
        <v>26</v>
      </c>
      <c r="H30" s="517" t="s">
        <v>939</v>
      </c>
      <c r="I30" s="68"/>
      <c r="K30" s="102" t="s">
        <v>26</v>
      </c>
      <c r="L30" s="279" t="s">
        <v>939</v>
      </c>
      <c r="M30" s="253"/>
    </row>
  </sheetData>
  <mergeCells count="15">
    <mergeCell ref="K3:K4"/>
    <mergeCell ref="L3:L4"/>
    <mergeCell ref="M3:M4"/>
    <mergeCell ref="C26:C30"/>
    <mergeCell ref="C8:C11"/>
    <mergeCell ref="C14:C20"/>
    <mergeCell ref="H2:I2"/>
    <mergeCell ref="A3:A4"/>
    <mergeCell ref="B3:B4"/>
    <mergeCell ref="C3:C4"/>
    <mergeCell ref="D3:D4"/>
    <mergeCell ref="E3:F3"/>
    <mergeCell ref="G3:G4"/>
    <mergeCell ref="H3:H4"/>
    <mergeCell ref="I3:I4"/>
  </mergeCells>
  <conditionalFormatting sqref="A2:F6 A7:B7 A8 C8 A9:B9">
    <cfRule type="cellIs" dxfId="164" priority="16" operator="equal">
      <formula>"Nevykdytas"</formula>
    </cfRule>
  </conditionalFormatting>
  <conditionalFormatting sqref="A13:F13 A14 C14:F14 A15:B15 E15:F15 A18">
    <cfRule type="cellIs" dxfId="163" priority="12" operator="equal">
      <formula>"Nevykdytas"</formula>
    </cfRule>
  </conditionalFormatting>
  <conditionalFormatting sqref="A22:F22 A23 C23:F23">
    <cfRule type="cellIs" dxfId="162" priority="11" operator="equal">
      <formula>"Nevykdytas"</formula>
    </cfRule>
  </conditionalFormatting>
  <conditionalFormatting sqref="A25:F25 A26 C26:F26 A27:B27 E27:F27 A30">
    <cfRule type="cellIs" dxfId="161" priority="10" operator="equal">
      <formula>"Nevykdytas"</formula>
    </cfRule>
  </conditionalFormatting>
  <conditionalFormatting sqref="D7:F8">
    <cfRule type="cellIs" dxfId="160" priority="3" operator="equal">
      <formula>"Nevykdytas"</formula>
    </cfRule>
  </conditionalFormatting>
  <conditionalFormatting sqref="E9:F9">
    <cfRule type="cellIs" dxfId="159" priority="2" operator="equal">
      <formula>"Nevykdytas"</formula>
    </cfRule>
  </conditionalFormatting>
  <conditionalFormatting sqref="I3:I4">
    <cfRule type="cellIs" dxfId="158" priority="5" operator="equal">
      <formula>"Nevykdytas"</formula>
    </cfRule>
  </conditionalFormatting>
  <conditionalFormatting sqref="M3:M4">
    <cfRule type="cellIs" dxfId="157" priority="1" operator="equal">
      <formula>"Nevykdytas"</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2:M40"/>
  <sheetViews>
    <sheetView topLeftCell="A10" zoomScale="55" zoomScaleNormal="55" workbookViewId="0">
      <selection activeCell="T33" sqref="T33"/>
    </sheetView>
  </sheetViews>
  <sheetFormatPr defaultRowHeight="15" x14ac:dyDescent="0.25"/>
  <cols>
    <col min="2" max="2" width="30" customWidth="1"/>
    <col min="3" max="3" width="25.140625" customWidth="1"/>
    <col min="4" max="4" width="13" customWidth="1"/>
    <col min="5" max="5" width="16.85546875" customWidth="1"/>
    <col min="6" max="6" width="19.140625" customWidth="1"/>
    <col min="7" max="7" width="12.85546875" customWidth="1"/>
    <col min="8" max="8" width="64.42578125" customWidth="1"/>
    <col min="9" max="9" width="70.5703125" customWidth="1"/>
    <col min="11" max="11" width="12.85546875" hidden="1" customWidth="1"/>
    <col min="12" max="12" width="64.42578125" hidden="1" customWidth="1"/>
    <col min="13" max="13" width="67.85546875" hidden="1" customWidth="1"/>
    <col min="14" max="14" width="9.140625" customWidth="1"/>
  </cols>
  <sheetData>
    <row r="2" spans="1:13" x14ac:dyDescent="0.25">
      <c r="A2" s="1138"/>
      <c r="B2" s="3" t="s">
        <v>610</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940</v>
      </c>
      <c r="B6" s="1070" t="s">
        <v>941</v>
      </c>
      <c r="C6" s="2"/>
      <c r="D6" s="1071"/>
      <c r="E6" s="1072"/>
      <c r="F6" s="1072"/>
      <c r="G6" s="1072"/>
      <c r="H6" s="1072"/>
      <c r="I6" s="1072"/>
      <c r="K6" s="1072"/>
      <c r="L6" s="1072"/>
      <c r="M6" s="1072"/>
    </row>
    <row r="7" spans="1:13" x14ac:dyDescent="0.25">
      <c r="A7" s="1079" t="s">
        <v>942</v>
      </c>
      <c r="B7" s="1105" t="s">
        <v>943</v>
      </c>
      <c r="C7" s="1105"/>
      <c r="D7" s="1103"/>
      <c r="E7" s="1106"/>
      <c r="F7" s="1106"/>
      <c r="G7" s="1074"/>
      <c r="H7" s="1074"/>
      <c r="I7" s="1074"/>
      <c r="K7" s="1074"/>
      <c r="L7" s="1074"/>
      <c r="M7" s="1074"/>
    </row>
    <row r="8" spans="1:13" ht="113.25" customHeight="1" x14ac:dyDescent="0.25">
      <c r="A8" s="26" t="s">
        <v>944</v>
      </c>
      <c r="B8" s="27" t="s">
        <v>945</v>
      </c>
      <c r="C8" s="1209"/>
      <c r="D8" s="24" t="s">
        <v>574</v>
      </c>
      <c r="E8" s="24" t="s">
        <v>354</v>
      </c>
      <c r="F8" s="110" t="s">
        <v>859</v>
      </c>
      <c r="G8" s="227" t="s">
        <v>26</v>
      </c>
      <c r="H8" s="985" t="s">
        <v>946</v>
      </c>
      <c r="I8" s="83" t="s">
        <v>947</v>
      </c>
      <c r="K8" s="102" t="s">
        <v>26</v>
      </c>
      <c r="L8" s="260" t="s">
        <v>948</v>
      </c>
      <c r="M8" s="260" t="s">
        <v>949</v>
      </c>
    </row>
    <row r="9" spans="1:13" ht="208.5" customHeight="1" x14ac:dyDescent="0.25">
      <c r="A9" s="26" t="s">
        <v>950</v>
      </c>
      <c r="B9" s="27" t="s">
        <v>951</v>
      </c>
      <c r="C9" s="1209"/>
      <c r="D9" s="506" t="s">
        <v>39</v>
      </c>
      <c r="E9" s="24" t="s">
        <v>952</v>
      </c>
      <c r="F9" s="110"/>
      <c r="G9" s="227" t="s">
        <v>26</v>
      </c>
      <c r="H9" s="835" t="s">
        <v>953</v>
      </c>
      <c r="I9" s="249" t="s">
        <v>954</v>
      </c>
      <c r="K9" s="102" t="s">
        <v>26</v>
      </c>
      <c r="L9" s="932" t="s">
        <v>955</v>
      </c>
      <c r="M9" s="272" t="s">
        <v>956</v>
      </c>
    </row>
    <row r="10" spans="1:13" ht="36" customHeight="1" x14ac:dyDescent="0.25">
      <c r="A10" s="26" t="s">
        <v>957</v>
      </c>
      <c r="B10" s="27" t="s">
        <v>958</v>
      </c>
      <c r="C10" s="1207"/>
      <c r="D10" s="24" t="s">
        <v>57</v>
      </c>
      <c r="E10" s="24" t="s">
        <v>354</v>
      </c>
      <c r="F10" s="110"/>
      <c r="G10" s="227" t="s">
        <v>26</v>
      </c>
      <c r="H10" s="107" t="s">
        <v>959</v>
      </c>
      <c r="I10" s="228" t="s">
        <v>960</v>
      </c>
      <c r="K10" s="102" t="s">
        <v>26</v>
      </c>
      <c r="L10" s="264" t="s">
        <v>959</v>
      </c>
      <c r="M10" s="264"/>
    </row>
    <row r="11" spans="1:13" x14ac:dyDescent="0.25">
      <c r="A11" s="78"/>
      <c r="G11" s="13"/>
      <c r="H11" s="117"/>
      <c r="I11" s="117"/>
      <c r="K11" s="13"/>
      <c r="L11" s="117"/>
      <c r="M11" s="117"/>
    </row>
    <row r="12" spans="1:13" ht="15" customHeight="1" x14ac:dyDescent="0.25">
      <c r="A12" s="1079" t="s">
        <v>961</v>
      </c>
      <c r="B12" s="1105" t="s">
        <v>962</v>
      </c>
      <c r="C12" s="1105"/>
      <c r="D12" s="1103"/>
      <c r="E12" s="1106"/>
      <c r="F12" s="1106"/>
    </row>
    <row r="13" spans="1:13" ht="58.5" customHeight="1" x14ac:dyDescent="0.25">
      <c r="A13" s="19" t="s">
        <v>963</v>
      </c>
      <c r="B13" s="32" t="s">
        <v>964</v>
      </c>
      <c r="C13" s="1209" t="s">
        <v>965</v>
      </c>
      <c r="D13" s="19" t="s">
        <v>57</v>
      </c>
      <c r="E13" s="19" t="s">
        <v>354</v>
      </c>
      <c r="F13" s="127" t="s">
        <v>966</v>
      </c>
      <c r="G13" s="227" t="s">
        <v>26</v>
      </c>
      <c r="H13" s="825" t="s">
        <v>967</v>
      </c>
      <c r="I13" s="828"/>
      <c r="K13" s="102" t="s">
        <v>26</v>
      </c>
      <c r="L13" s="926" t="s">
        <v>968</v>
      </c>
      <c r="M13" s="926" t="s">
        <v>969</v>
      </c>
    </row>
    <row r="14" spans="1:13" ht="36.75" customHeight="1" x14ac:dyDescent="0.25">
      <c r="A14" s="12" t="s">
        <v>970</v>
      </c>
      <c r="B14" s="14" t="s">
        <v>971</v>
      </c>
      <c r="C14" s="1209"/>
      <c r="D14" s="24" t="s">
        <v>57</v>
      </c>
      <c r="E14" s="12" t="s">
        <v>354</v>
      </c>
      <c r="F14" s="124" t="s">
        <v>772</v>
      </c>
      <c r="G14" s="227" t="s">
        <v>26</v>
      </c>
      <c r="H14" s="825" t="s">
        <v>972</v>
      </c>
      <c r="I14" s="828"/>
      <c r="K14" s="102" t="s">
        <v>26</v>
      </c>
      <c r="L14" s="926" t="s">
        <v>973</v>
      </c>
      <c r="M14" s="926" t="s">
        <v>973</v>
      </c>
    </row>
    <row r="15" spans="1:13" ht="34.5" customHeight="1" x14ac:dyDescent="0.25">
      <c r="A15" s="26" t="s">
        <v>974</v>
      </c>
      <c r="B15" s="27" t="s">
        <v>975</v>
      </c>
      <c r="C15" s="1209"/>
      <c r="D15" s="24" t="s">
        <v>57</v>
      </c>
      <c r="E15" s="24" t="s">
        <v>354</v>
      </c>
      <c r="F15" s="110" t="s">
        <v>772</v>
      </c>
      <c r="G15" s="227" t="s">
        <v>26</v>
      </c>
      <c r="H15" s="825" t="s">
        <v>976</v>
      </c>
      <c r="I15" s="828"/>
      <c r="K15" s="102" t="s">
        <v>26</v>
      </c>
      <c r="L15" s="926" t="s">
        <v>977</v>
      </c>
      <c r="M15" s="926" t="s">
        <v>978</v>
      </c>
    </row>
    <row r="16" spans="1:13" ht="66.75" customHeight="1" x14ac:dyDescent="0.25">
      <c r="A16" s="26" t="s">
        <v>979</v>
      </c>
      <c r="B16" s="27" t="s">
        <v>980</v>
      </c>
      <c r="C16" s="1209"/>
      <c r="D16" s="24" t="s">
        <v>57</v>
      </c>
      <c r="E16" s="24" t="s">
        <v>354</v>
      </c>
      <c r="F16" s="110" t="s">
        <v>772</v>
      </c>
      <c r="G16" s="227" t="s">
        <v>26</v>
      </c>
      <c r="H16" s="825" t="s">
        <v>981</v>
      </c>
      <c r="I16" s="828" t="s">
        <v>982</v>
      </c>
      <c r="K16" s="102" t="s">
        <v>26</v>
      </c>
      <c r="L16" s="926" t="s">
        <v>983</v>
      </c>
      <c r="M16" s="926" t="s">
        <v>984</v>
      </c>
    </row>
    <row r="17" spans="1:13" ht="125.25" customHeight="1" x14ac:dyDescent="0.25">
      <c r="A17" s="26" t="s">
        <v>985</v>
      </c>
      <c r="B17" s="27" t="s">
        <v>986</v>
      </c>
      <c r="C17" s="1207"/>
      <c r="D17" s="24" t="s">
        <v>57</v>
      </c>
      <c r="E17" s="24" t="s">
        <v>354</v>
      </c>
      <c r="F17" s="110" t="s">
        <v>772</v>
      </c>
      <c r="G17" s="227" t="s">
        <v>26</v>
      </c>
      <c r="H17" s="989" t="s">
        <v>987</v>
      </c>
      <c r="I17" s="830" t="s">
        <v>988</v>
      </c>
      <c r="K17" s="102" t="s">
        <v>26</v>
      </c>
      <c r="L17" s="927" t="s">
        <v>989</v>
      </c>
      <c r="M17" s="927" t="s">
        <v>990</v>
      </c>
    </row>
    <row r="18" spans="1:13" ht="17.25" customHeight="1" x14ac:dyDescent="0.25">
      <c r="A18" s="78"/>
    </row>
    <row r="19" spans="1:13" x14ac:dyDescent="0.25">
      <c r="A19" s="17" t="s">
        <v>991</v>
      </c>
      <c r="B19" s="1070" t="s">
        <v>992</v>
      </c>
      <c r="C19" s="1070"/>
      <c r="D19" s="1069"/>
      <c r="E19" s="1074"/>
      <c r="F19" s="1074"/>
    </row>
    <row r="20" spans="1:13" ht="55.5" customHeight="1" x14ac:dyDescent="0.25">
      <c r="A20" s="26" t="s">
        <v>993</v>
      </c>
      <c r="B20" s="27" t="s">
        <v>994</v>
      </c>
      <c r="C20" s="1209"/>
      <c r="D20" s="24" t="s">
        <v>574</v>
      </c>
      <c r="E20" s="24" t="s">
        <v>354</v>
      </c>
      <c r="F20" s="110" t="s">
        <v>784</v>
      </c>
      <c r="G20" s="227" t="s">
        <v>26</v>
      </c>
      <c r="H20" s="823" t="s">
        <v>995</v>
      </c>
      <c r="I20" s="231"/>
      <c r="K20" s="102" t="s">
        <v>26</v>
      </c>
      <c r="L20" s="254" t="s">
        <v>996</v>
      </c>
      <c r="M20" s="254"/>
    </row>
    <row r="21" spans="1:13" ht="69.75" customHeight="1" x14ac:dyDescent="0.25">
      <c r="A21" s="26" t="s">
        <v>997</v>
      </c>
      <c r="B21" s="27" t="s">
        <v>998</v>
      </c>
      <c r="C21" s="1209"/>
      <c r="D21" s="24" t="s">
        <v>574</v>
      </c>
      <c r="E21" s="24" t="s">
        <v>354</v>
      </c>
      <c r="F21" s="128" t="s">
        <v>999</v>
      </c>
      <c r="G21" s="227" t="s">
        <v>26</v>
      </c>
      <c r="H21" s="823" t="s">
        <v>1000</v>
      </c>
      <c r="I21" s="231" t="s">
        <v>1001</v>
      </c>
      <c r="K21" s="102" t="s">
        <v>26</v>
      </c>
      <c r="L21" s="254" t="s">
        <v>1002</v>
      </c>
      <c r="M21" s="254" t="s">
        <v>1001</v>
      </c>
    </row>
    <row r="22" spans="1:13" ht="48.75" customHeight="1" x14ac:dyDescent="0.25">
      <c r="A22" s="26" t="s">
        <v>1003</v>
      </c>
      <c r="B22" s="27" t="s">
        <v>1004</v>
      </c>
      <c r="C22" s="1207"/>
      <c r="D22" s="24" t="s">
        <v>57</v>
      </c>
      <c r="E22" s="110" t="s">
        <v>354</v>
      </c>
      <c r="F22" s="71" t="s">
        <v>1005</v>
      </c>
      <c r="G22" s="227" t="s">
        <v>26</v>
      </c>
      <c r="H22" s="823" t="s">
        <v>1006</v>
      </c>
      <c r="I22" s="250"/>
      <c r="K22" s="102" t="s">
        <v>26</v>
      </c>
      <c r="L22" s="254" t="s">
        <v>1007</v>
      </c>
      <c r="M22" s="269"/>
    </row>
    <row r="23" spans="1:13" x14ac:dyDescent="0.25">
      <c r="A23" s="78"/>
    </row>
    <row r="24" spans="1:13" ht="13.5" customHeight="1" x14ac:dyDescent="0.25">
      <c r="A24" s="1103" t="s">
        <v>1008</v>
      </c>
      <c r="B24" s="1105" t="s">
        <v>1009</v>
      </c>
      <c r="C24" s="1105"/>
      <c r="D24" s="1103"/>
      <c r="E24" s="1106"/>
      <c r="F24" s="1074"/>
      <c r="H24" s="31"/>
      <c r="I24" s="31"/>
      <c r="L24" s="31"/>
      <c r="M24" s="31"/>
    </row>
    <row r="25" spans="1:13" ht="48" hidden="1" customHeight="1" x14ac:dyDescent="0.25">
      <c r="A25" s="19" t="s">
        <v>1010</v>
      </c>
      <c r="B25" s="32" t="s">
        <v>1011</v>
      </c>
      <c r="C25" s="1209" t="s">
        <v>1012</v>
      </c>
      <c r="D25" s="19" t="s">
        <v>456</v>
      </c>
      <c r="E25" s="127" t="s">
        <v>354</v>
      </c>
      <c r="F25" s="79" t="s">
        <v>784</v>
      </c>
      <c r="G25" s="227"/>
      <c r="H25" s="825"/>
      <c r="I25" s="86"/>
      <c r="K25" s="102" t="s">
        <v>172</v>
      </c>
      <c r="L25" s="926" t="s">
        <v>1013</v>
      </c>
      <c r="M25" s="279"/>
    </row>
    <row r="26" spans="1:13" ht="42.75" customHeight="1" x14ac:dyDescent="0.25">
      <c r="A26" s="12" t="s">
        <v>1014</v>
      </c>
      <c r="B26" s="14" t="s">
        <v>1015</v>
      </c>
      <c r="C26" s="1209"/>
      <c r="D26" s="26" t="s">
        <v>39</v>
      </c>
      <c r="E26" s="124" t="s">
        <v>354</v>
      </c>
      <c r="F26" s="67" t="s">
        <v>784</v>
      </c>
      <c r="G26" s="227" t="s">
        <v>26</v>
      </c>
      <c r="H26" s="825" t="s">
        <v>1016</v>
      </c>
      <c r="I26" s="86"/>
      <c r="K26" s="102" t="s">
        <v>26</v>
      </c>
      <c r="L26" s="926" t="s">
        <v>1017</v>
      </c>
      <c r="M26" s="279"/>
    </row>
    <row r="27" spans="1:13" ht="36" customHeight="1" x14ac:dyDescent="0.25">
      <c r="A27" s="26" t="s">
        <v>1018</v>
      </c>
      <c r="B27" s="27" t="s">
        <v>1019</v>
      </c>
      <c r="C27" s="1207"/>
      <c r="D27" s="26" t="s">
        <v>57</v>
      </c>
      <c r="E27" s="110" t="s">
        <v>354</v>
      </c>
      <c r="F27" s="71" t="s">
        <v>784</v>
      </c>
      <c r="G27" s="227" t="s">
        <v>26</v>
      </c>
      <c r="H27" s="825" t="s">
        <v>1020</v>
      </c>
      <c r="I27" s="86"/>
      <c r="K27" s="102" t="s">
        <v>26</v>
      </c>
      <c r="L27" s="926" t="s">
        <v>1021</v>
      </c>
      <c r="M27" s="279"/>
    </row>
    <row r="28" spans="1:13" x14ac:dyDescent="0.25">
      <c r="A28" s="78"/>
    </row>
    <row r="29" spans="1:13" x14ac:dyDescent="0.25">
      <c r="A29" s="1079" t="s">
        <v>1022</v>
      </c>
      <c r="B29" s="1129" t="s">
        <v>1023</v>
      </c>
      <c r="C29" s="1105"/>
      <c r="D29" s="1103"/>
      <c r="E29" s="1106"/>
      <c r="F29" s="1106"/>
    </row>
    <row r="30" spans="1:13" ht="67.5" customHeight="1" x14ac:dyDescent="0.25">
      <c r="A30" s="19" t="s">
        <v>1024</v>
      </c>
      <c r="B30" s="32" t="s">
        <v>1025</v>
      </c>
      <c r="C30" s="1209" t="s">
        <v>1026</v>
      </c>
      <c r="D30" s="19" t="s">
        <v>632</v>
      </c>
      <c r="E30" s="19" t="s">
        <v>354</v>
      </c>
      <c r="F30" s="127"/>
      <c r="G30" s="227" t="s">
        <v>26</v>
      </c>
      <c r="H30" s="517" t="s">
        <v>1027</v>
      </c>
      <c r="I30" s="86" t="s">
        <v>1028</v>
      </c>
      <c r="K30" s="102" t="s">
        <v>26</v>
      </c>
      <c r="L30" s="279" t="s">
        <v>1029</v>
      </c>
      <c r="M30" s="279"/>
    </row>
    <row r="31" spans="1:13" ht="80.25" customHeight="1" x14ac:dyDescent="0.25">
      <c r="A31" s="12" t="s">
        <v>1030</v>
      </c>
      <c r="B31" s="14" t="s">
        <v>1031</v>
      </c>
      <c r="C31" s="1209"/>
      <c r="D31" s="26" t="s">
        <v>758</v>
      </c>
      <c r="E31" s="12" t="s">
        <v>354</v>
      </c>
      <c r="F31" s="124"/>
      <c r="G31" s="227" t="s">
        <v>26</v>
      </c>
      <c r="H31" s="825" t="s">
        <v>1032</v>
      </c>
      <c r="I31" s="830" t="s">
        <v>1033</v>
      </c>
      <c r="K31" s="102" t="s">
        <v>26</v>
      </c>
      <c r="L31" s="926" t="s">
        <v>1032</v>
      </c>
      <c r="M31" s="927" t="s">
        <v>1034</v>
      </c>
    </row>
    <row r="32" spans="1:13" ht="36.75" customHeight="1" x14ac:dyDescent="0.25">
      <c r="A32" s="26" t="s">
        <v>1035</v>
      </c>
      <c r="B32" s="27" t="s">
        <v>1036</v>
      </c>
      <c r="C32" s="1207"/>
      <c r="D32" s="26" t="s">
        <v>758</v>
      </c>
      <c r="E32" s="24" t="s">
        <v>354</v>
      </c>
      <c r="F32" s="110"/>
      <c r="G32" s="227" t="s">
        <v>26</v>
      </c>
      <c r="H32" s="517" t="s">
        <v>1037</v>
      </c>
      <c r="I32" s="86"/>
      <c r="K32" s="102" t="s">
        <v>26</v>
      </c>
      <c r="L32" s="279" t="s">
        <v>1038</v>
      </c>
      <c r="M32" s="279"/>
    </row>
    <row r="33" spans="1:13" x14ac:dyDescent="0.25">
      <c r="A33" s="78"/>
    </row>
    <row r="34" spans="1:13" x14ac:dyDescent="0.25">
      <c r="A34" s="1079" t="s">
        <v>1039</v>
      </c>
      <c r="B34" s="1105" t="s">
        <v>1040</v>
      </c>
      <c r="C34" s="1105"/>
      <c r="D34" s="1103"/>
      <c r="E34" s="1106"/>
      <c r="F34" s="1106"/>
    </row>
    <row r="35" spans="1:13" ht="135" customHeight="1" x14ac:dyDescent="0.25">
      <c r="A35" s="19" t="s">
        <v>1041</v>
      </c>
      <c r="B35" s="32" t="s">
        <v>1042</v>
      </c>
      <c r="C35" s="1209" t="s">
        <v>1043</v>
      </c>
      <c r="D35" s="19" t="s">
        <v>758</v>
      </c>
      <c r="E35" s="19" t="s">
        <v>717</v>
      </c>
      <c r="F35" s="127"/>
      <c r="G35" s="227" t="s">
        <v>26</v>
      </c>
      <c r="H35" s="823" t="s">
        <v>1044</v>
      </c>
      <c r="I35" s="250"/>
      <c r="K35" s="102" t="s">
        <v>26</v>
      </c>
      <c r="L35" s="254" t="s">
        <v>1045</v>
      </c>
      <c r="M35" s="269"/>
    </row>
    <row r="36" spans="1:13" ht="39" customHeight="1" x14ac:dyDescent="0.25">
      <c r="A36" s="12" t="s">
        <v>1046</v>
      </c>
      <c r="B36" s="14" t="s">
        <v>1047</v>
      </c>
      <c r="C36" s="1209"/>
      <c r="D36" s="26" t="s">
        <v>57</v>
      </c>
      <c r="E36" s="12" t="s">
        <v>772</v>
      </c>
      <c r="F36" s="124" t="s">
        <v>910</v>
      </c>
      <c r="G36" s="227" t="s">
        <v>26</v>
      </c>
      <c r="H36" s="823" t="s">
        <v>1048</v>
      </c>
      <c r="I36" s="231" t="s">
        <v>1049</v>
      </c>
      <c r="K36" s="102" t="s">
        <v>26</v>
      </c>
      <c r="L36" s="254"/>
      <c r="M36" s="254" t="s">
        <v>1050</v>
      </c>
    </row>
    <row r="37" spans="1:13" ht="57.75" customHeight="1" x14ac:dyDescent="0.25">
      <c r="A37" s="26" t="s">
        <v>1051</v>
      </c>
      <c r="B37" s="27" t="s">
        <v>1052</v>
      </c>
      <c r="C37" s="1207"/>
      <c r="D37" s="26" t="s">
        <v>57</v>
      </c>
      <c r="E37" s="24" t="s">
        <v>354</v>
      </c>
      <c r="F37" s="110" t="s">
        <v>1053</v>
      </c>
      <c r="G37" s="227" t="s">
        <v>26</v>
      </c>
      <c r="H37" s="836" t="s">
        <v>1054</v>
      </c>
      <c r="I37" s="86"/>
      <c r="K37" s="102" t="s">
        <v>26</v>
      </c>
      <c r="L37" s="933" t="s">
        <v>1055</v>
      </c>
      <c r="M37" s="279" t="s">
        <v>1056</v>
      </c>
    </row>
    <row r="38" spans="1:13" x14ac:dyDescent="0.25">
      <c r="A38" s="78"/>
    </row>
    <row r="39" spans="1:13" x14ac:dyDescent="0.25">
      <c r="A39" s="1079" t="s">
        <v>1057</v>
      </c>
      <c r="B39" s="1105" t="s">
        <v>1058</v>
      </c>
      <c r="C39" s="1105"/>
      <c r="D39" s="1103"/>
      <c r="E39" s="1106"/>
      <c r="F39" s="1106"/>
    </row>
    <row r="40" spans="1:13" ht="105.75" customHeight="1" x14ac:dyDescent="0.25">
      <c r="A40" s="282" t="s">
        <v>1059</v>
      </c>
      <c r="B40" s="32" t="s">
        <v>1060</v>
      </c>
      <c r="C40" s="345" t="s">
        <v>1061</v>
      </c>
      <c r="D40" s="19">
        <v>2026</v>
      </c>
      <c r="E40" s="19" t="s">
        <v>354</v>
      </c>
      <c r="F40" s="127"/>
      <c r="G40" s="227" t="s">
        <v>26</v>
      </c>
      <c r="H40" s="823" t="s">
        <v>1062</v>
      </c>
      <c r="I40" s="231" t="s">
        <v>1063</v>
      </c>
      <c r="K40" s="102" t="s">
        <v>26</v>
      </c>
      <c r="L40" s="254" t="s">
        <v>1064</v>
      </c>
      <c r="M40" s="254" t="s">
        <v>1065</v>
      </c>
    </row>
  </sheetData>
  <mergeCells count="18">
    <mergeCell ref="H2:I2"/>
    <mergeCell ref="A3:A4"/>
    <mergeCell ref="B3:B4"/>
    <mergeCell ref="C3:C4"/>
    <mergeCell ref="D3:D4"/>
    <mergeCell ref="E3:F3"/>
    <mergeCell ref="L3:L4"/>
    <mergeCell ref="M3:M4"/>
    <mergeCell ref="G3:G4"/>
    <mergeCell ref="H3:H4"/>
    <mergeCell ref="I3:I4"/>
    <mergeCell ref="K3:K4"/>
    <mergeCell ref="C13:C17"/>
    <mergeCell ref="C8:C10"/>
    <mergeCell ref="C35:C37"/>
    <mergeCell ref="C30:C32"/>
    <mergeCell ref="C25:C27"/>
    <mergeCell ref="C20:C22"/>
  </mergeCells>
  <conditionalFormatting sqref="A2:F7">
    <cfRule type="cellIs" dxfId="156" priority="17" operator="equal">
      <formula>"Nevykdytas"</formula>
    </cfRule>
  </conditionalFormatting>
  <conditionalFormatting sqref="A12:F12 A13 C13:F13 A14:B14 E14:F14">
    <cfRule type="cellIs" dxfId="155" priority="13" operator="equal">
      <formula>"Nevykdytas"</formula>
    </cfRule>
  </conditionalFormatting>
  <conditionalFormatting sqref="A19:F19">
    <cfRule type="cellIs" dxfId="154" priority="12" operator="equal">
      <formula>"Nevykdytas"</formula>
    </cfRule>
  </conditionalFormatting>
  <conditionalFormatting sqref="A24:F24 A25 C25:F25 A26:B26 E26:F26">
    <cfRule type="cellIs" dxfId="153" priority="11" operator="equal">
      <formula>"Nevykdytas"</formula>
    </cfRule>
  </conditionalFormatting>
  <conditionalFormatting sqref="A29:F29 A30 C30:F30 A31:B31 E31:F31">
    <cfRule type="cellIs" dxfId="152" priority="10" operator="equal">
      <formula>"Nevykdytas"</formula>
    </cfRule>
  </conditionalFormatting>
  <conditionalFormatting sqref="A34:F34 A35 C35:F35 A36:B36 E36:F36">
    <cfRule type="cellIs" dxfId="151" priority="9" operator="equal">
      <formula>"Nevykdytas"</formula>
    </cfRule>
  </conditionalFormatting>
  <conditionalFormatting sqref="A39:F39 A40 C40:F40">
    <cfRule type="cellIs" dxfId="150" priority="8" operator="equal">
      <formula>"Nevykdytas"</formula>
    </cfRule>
  </conditionalFormatting>
  <conditionalFormatting sqref="I3:I4">
    <cfRule type="cellIs" dxfId="149" priority="3" operator="equal">
      <formula>"Nevykdytas"</formula>
    </cfRule>
  </conditionalFormatting>
  <conditionalFormatting sqref="M3:M4">
    <cfRule type="cellIs" dxfId="148" priority="1" operator="equal">
      <formula>"Nevykdytas"</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7AFFF"/>
  </sheetPr>
  <dimension ref="A2:M26"/>
  <sheetViews>
    <sheetView topLeftCell="A11" zoomScale="55" zoomScaleNormal="55" workbookViewId="0">
      <selection activeCell="T12" sqref="T12"/>
    </sheetView>
  </sheetViews>
  <sheetFormatPr defaultRowHeight="15" x14ac:dyDescent="0.25"/>
  <cols>
    <col min="1" max="1" width="12.140625" customWidth="1"/>
    <col min="2" max="2" width="30" customWidth="1"/>
    <col min="3" max="3" width="38.7109375" customWidth="1"/>
    <col min="4" max="5" width="16.85546875" customWidth="1"/>
    <col min="6" max="6" width="19.28515625" customWidth="1"/>
    <col min="7" max="7" width="13.85546875" customWidth="1"/>
    <col min="8" max="8" width="54.5703125" customWidth="1"/>
    <col min="9" max="9" width="58.7109375" customWidth="1"/>
    <col min="11" max="11" width="13.85546875" hidden="1" customWidth="1"/>
    <col min="12" max="12" width="54.5703125" hidden="1" customWidth="1"/>
    <col min="13" max="13" width="58.7109375" hidden="1" customWidth="1"/>
    <col min="14" max="14" width="9.140625" customWidth="1"/>
  </cols>
  <sheetData>
    <row r="2" spans="1:13" x14ac:dyDescent="0.25">
      <c r="A2" s="1138"/>
      <c r="B2" s="3" t="s">
        <v>1066</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1067</v>
      </c>
      <c r="B6" s="1070" t="s">
        <v>1068</v>
      </c>
      <c r="C6" s="2"/>
      <c r="D6" s="1071"/>
      <c r="E6" s="1072"/>
      <c r="F6" s="1072"/>
      <c r="G6" s="1072"/>
      <c r="H6" s="1072"/>
      <c r="I6" s="1072"/>
      <c r="K6" s="1072"/>
      <c r="L6" s="1072"/>
      <c r="M6" s="1072"/>
    </row>
    <row r="7" spans="1:13" x14ac:dyDescent="0.25">
      <c r="A7" s="1079" t="s">
        <v>1069</v>
      </c>
      <c r="B7" s="1105" t="s">
        <v>1070</v>
      </c>
      <c r="C7" s="1105"/>
      <c r="D7" s="1103"/>
      <c r="E7" s="1106"/>
      <c r="F7" s="1106"/>
      <c r="G7" s="1074"/>
      <c r="H7" s="1074"/>
      <c r="I7" s="1074"/>
      <c r="K7" s="1074"/>
      <c r="L7" s="1074"/>
      <c r="M7" s="1074"/>
    </row>
    <row r="8" spans="1:13" ht="38.25" customHeight="1" x14ac:dyDescent="0.25">
      <c r="A8" s="19" t="s">
        <v>1071</v>
      </c>
      <c r="B8" s="32" t="s">
        <v>1072</v>
      </c>
      <c r="C8" s="1266" t="s">
        <v>1073</v>
      </c>
      <c r="D8" s="650" t="s">
        <v>923</v>
      </c>
      <c r="E8" s="24" t="s">
        <v>937</v>
      </c>
      <c r="F8" s="127" t="s">
        <v>1074</v>
      </c>
      <c r="G8" s="1028" t="s">
        <v>26</v>
      </c>
      <c r="H8" s="993" t="s">
        <v>1075</v>
      </c>
      <c r="I8" s="1025" t="s">
        <v>1076</v>
      </c>
      <c r="K8" s="934" t="s">
        <v>26</v>
      </c>
      <c r="L8" s="915" t="s">
        <v>1077</v>
      </c>
      <c r="M8" s="922" t="s">
        <v>1078</v>
      </c>
    </row>
    <row r="9" spans="1:13" ht="44.25" customHeight="1" x14ac:dyDescent="0.25">
      <c r="A9" s="12" t="s">
        <v>1079</v>
      </c>
      <c r="B9" s="14" t="s">
        <v>1080</v>
      </c>
      <c r="C9" s="1266"/>
      <c r="D9" s="93" t="s">
        <v>87</v>
      </c>
      <c r="E9" s="24" t="s">
        <v>937</v>
      </c>
      <c r="F9" s="124" t="s">
        <v>1074</v>
      </c>
      <c r="G9" s="1028" t="s">
        <v>26</v>
      </c>
      <c r="H9" s="1009" t="s">
        <v>1081</v>
      </c>
      <c r="I9" s="991" t="s">
        <v>1082</v>
      </c>
      <c r="K9" s="935" t="s">
        <v>276</v>
      </c>
      <c r="L9" s="936" t="s">
        <v>1083</v>
      </c>
      <c r="M9" s="936" t="s">
        <v>1084</v>
      </c>
    </row>
    <row r="10" spans="1:13" ht="58.5" customHeight="1" x14ac:dyDescent="0.25">
      <c r="A10" s="26" t="s">
        <v>1085</v>
      </c>
      <c r="B10" s="27" t="s">
        <v>1086</v>
      </c>
      <c r="C10" s="1266"/>
      <c r="D10" s="93" t="s">
        <v>39</v>
      </c>
      <c r="E10" s="24" t="s">
        <v>937</v>
      </c>
      <c r="F10" s="127" t="s">
        <v>1074</v>
      </c>
      <c r="G10" s="1029" t="s">
        <v>26</v>
      </c>
      <c r="H10" s="1009" t="s">
        <v>1087</v>
      </c>
      <c r="I10" s="991" t="s">
        <v>1088</v>
      </c>
      <c r="K10" s="935" t="s">
        <v>26</v>
      </c>
      <c r="L10" s="936" t="s">
        <v>1089</v>
      </c>
      <c r="M10" s="936" t="s">
        <v>1090</v>
      </c>
    </row>
    <row r="11" spans="1:13" ht="58.5" customHeight="1" x14ac:dyDescent="0.25">
      <c r="A11" s="26" t="s">
        <v>1091</v>
      </c>
      <c r="B11" s="27" t="s">
        <v>1092</v>
      </c>
      <c r="C11" s="1266"/>
      <c r="D11" s="93" t="s">
        <v>39</v>
      </c>
      <c r="E11" s="24" t="s">
        <v>937</v>
      </c>
      <c r="F11" s="124" t="s">
        <v>1074</v>
      </c>
      <c r="G11" s="1033" t="s">
        <v>26</v>
      </c>
      <c r="H11" s="1032" t="s">
        <v>1093</v>
      </c>
      <c r="I11" s="991" t="s">
        <v>1094</v>
      </c>
      <c r="K11" s="935" t="s">
        <v>26</v>
      </c>
      <c r="L11" s="936" t="s">
        <v>1095</v>
      </c>
      <c r="M11" s="936" t="s">
        <v>1096</v>
      </c>
    </row>
    <row r="12" spans="1:13" ht="90.75" customHeight="1" x14ac:dyDescent="0.25">
      <c r="A12" s="63" t="s">
        <v>1097</v>
      </c>
      <c r="B12" s="62" t="s">
        <v>1098</v>
      </c>
      <c r="C12" s="1266"/>
      <c r="D12" s="93" t="s">
        <v>39</v>
      </c>
      <c r="E12" s="24" t="s">
        <v>937</v>
      </c>
      <c r="F12" s="127" t="s">
        <v>1074</v>
      </c>
      <c r="G12" s="1033" t="s">
        <v>26</v>
      </c>
      <c r="H12" s="994" t="s">
        <v>1099</v>
      </c>
      <c r="I12" s="1026" t="s">
        <v>1100</v>
      </c>
      <c r="K12" s="935" t="s">
        <v>26</v>
      </c>
      <c r="L12" s="937" t="s">
        <v>1101</v>
      </c>
      <c r="M12" s="938" t="s">
        <v>156</v>
      </c>
    </row>
    <row r="13" spans="1:13" ht="89.25" customHeight="1" x14ac:dyDescent="0.25">
      <c r="A13" s="1288" t="s">
        <v>1102</v>
      </c>
      <c r="B13" s="1252" t="s">
        <v>1103</v>
      </c>
      <c r="C13" s="1266"/>
      <c r="D13" s="93" t="s">
        <v>39</v>
      </c>
      <c r="E13" s="24" t="s">
        <v>937</v>
      </c>
      <c r="F13" s="24" t="s">
        <v>1074</v>
      </c>
      <c r="G13" s="1031" t="s">
        <v>276</v>
      </c>
      <c r="H13" s="1008" t="s">
        <v>1104</v>
      </c>
      <c r="I13" s="1027" t="s">
        <v>1105</v>
      </c>
      <c r="K13" s="935" t="s">
        <v>26</v>
      </c>
      <c r="L13" s="939" t="s">
        <v>1106</v>
      </c>
      <c r="M13" s="939" t="s">
        <v>1107</v>
      </c>
    </row>
    <row r="14" spans="1:13" ht="38.25" hidden="1" customHeight="1" x14ac:dyDescent="0.25">
      <c r="A14" s="1288"/>
      <c r="B14" s="1252"/>
      <c r="C14" s="1266"/>
      <c r="D14" s="656" t="s">
        <v>456</v>
      </c>
      <c r="E14" s="24" t="s">
        <v>575</v>
      </c>
      <c r="F14" s="655"/>
      <c r="G14" s="227"/>
      <c r="H14" s="839"/>
      <c r="I14" s="840"/>
      <c r="K14" s="102"/>
      <c r="L14" s="940"/>
      <c r="M14" s="940"/>
    </row>
    <row r="15" spans="1:13" ht="14.25" customHeight="1" x14ac:dyDescent="0.25">
      <c r="A15" s="1199"/>
      <c r="B15" s="1185"/>
      <c r="C15" s="695"/>
      <c r="D15" s="70"/>
      <c r="E15" s="70"/>
      <c r="G15" s="25"/>
      <c r="H15" s="1093"/>
      <c r="I15" s="1093"/>
      <c r="K15" s="25"/>
      <c r="L15" s="36"/>
      <c r="M15" s="36"/>
    </row>
    <row r="16" spans="1:13" ht="17.25" customHeight="1" x14ac:dyDescent="0.25">
      <c r="A16" s="1079" t="s">
        <v>1108</v>
      </c>
      <c r="B16" s="1129" t="s">
        <v>1109</v>
      </c>
      <c r="D16" s="1103"/>
      <c r="E16" s="1103"/>
      <c r="F16" s="1106"/>
      <c r="G16" s="25"/>
      <c r="H16" s="1093"/>
      <c r="I16" s="1093"/>
      <c r="K16" s="25"/>
      <c r="L16" s="36"/>
      <c r="M16" s="36"/>
    </row>
    <row r="17" spans="1:13" ht="71.25" customHeight="1" x14ac:dyDescent="0.25">
      <c r="A17" s="19" t="s">
        <v>1110</v>
      </c>
      <c r="B17" s="32" t="s">
        <v>1111</v>
      </c>
      <c r="C17" s="1206"/>
      <c r="D17" s="93" t="s">
        <v>39</v>
      </c>
      <c r="E17" s="24" t="s">
        <v>937</v>
      </c>
      <c r="F17" s="127" t="s">
        <v>1074</v>
      </c>
      <c r="G17" s="1031" t="s">
        <v>1112</v>
      </c>
      <c r="H17" s="993" t="s">
        <v>1113</v>
      </c>
      <c r="I17" s="1025" t="s">
        <v>1114</v>
      </c>
      <c r="K17" s="914" t="s">
        <v>26</v>
      </c>
      <c r="L17" s="915" t="s">
        <v>1115</v>
      </c>
      <c r="M17" s="253"/>
    </row>
    <row r="18" spans="1:13" ht="72" customHeight="1" x14ac:dyDescent="0.25">
      <c r="A18" s="12" t="s">
        <v>1116</v>
      </c>
      <c r="B18" s="14" t="s">
        <v>1117</v>
      </c>
      <c r="C18" s="1209"/>
      <c r="D18" s="93" t="s">
        <v>39</v>
      </c>
      <c r="E18" s="24" t="s">
        <v>937</v>
      </c>
      <c r="F18" s="124" t="s">
        <v>1074</v>
      </c>
      <c r="G18" s="1030" t="s">
        <v>1112</v>
      </c>
      <c r="H18" s="992" t="s">
        <v>1118</v>
      </c>
      <c r="I18" s="991" t="s">
        <v>1119</v>
      </c>
      <c r="K18" s="914" t="s">
        <v>26</v>
      </c>
      <c r="L18" s="941" t="s">
        <v>1120</v>
      </c>
      <c r="M18" s="253"/>
    </row>
    <row r="19" spans="1:13" ht="48.75" customHeight="1" x14ac:dyDescent="0.25">
      <c r="A19" s="26" t="s">
        <v>1121</v>
      </c>
      <c r="B19" s="27" t="s">
        <v>1122</v>
      </c>
      <c r="C19" s="1209"/>
      <c r="D19" s="24" t="s">
        <v>87</v>
      </c>
      <c r="E19" s="24" t="s">
        <v>937</v>
      </c>
      <c r="F19" s="110"/>
      <c r="G19" s="1030" t="s">
        <v>1112</v>
      </c>
      <c r="H19" s="992" t="s">
        <v>1123</v>
      </c>
      <c r="I19" s="991" t="s">
        <v>1124</v>
      </c>
      <c r="K19" s="914" t="s">
        <v>26</v>
      </c>
      <c r="L19" s="941" t="s">
        <v>1120</v>
      </c>
      <c r="M19" s="253"/>
    </row>
    <row r="20" spans="1:13" ht="36.75" customHeight="1" x14ac:dyDescent="0.25">
      <c r="A20" s="26" t="s">
        <v>1125</v>
      </c>
      <c r="B20" s="27" t="s">
        <v>1126</v>
      </c>
      <c r="C20" s="1209"/>
      <c r="D20" s="24" t="s">
        <v>57</v>
      </c>
      <c r="E20" s="24" t="s">
        <v>937</v>
      </c>
      <c r="F20" s="110"/>
      <c r="G20" s="1030" t="s">
        <v>1112</v>
      </c>
      <c r="H20" s="992" t="s">
        <v>1123</v>
      </c>
      <c r="I20" s="991" t="s">
        <v>1127</v>
      </c>
      <c r="K20" s="914" t="s">
        <v>26</v>
      </c>
      <c r="L20" s="941" t="s">
        <v>1120</v>
      </c>
      <c r="M20" s="254"/>
    </row>
    <row r="21" spans="1:13" ht="36.75" customHeight="1" x14ac:dyDescent="0.25">
      <c r="A21" s="26" t="s">
        <v>1128</v>
      </c>
      <c r="B21" s="27" t="s">
        <v>1129</v>
      </c>
      <c r="C21" s="1207"/>
      <c r="D21" s="93" t="s">
        <v>39</v>
      </c>
      <c r="E21" s="24" t="s">
        <v>937</v>
      </c>
      <c r="F21" s="110" t="s">
        <v>1074</v>
      </c>
      <c r="G21" s="1030" t="s">
        <v>1112</v>
      </c>
      <c r="H21" s="992" t="s">
        <v>1130</v>
      </c>
      <c r="I21" s="991" t="s">
        <v>1131</v>
      </c>
      <c r="K21" s="914" t="s">
        <v>26</v>
      </c>
      <c r="L21" s="941" t="s">
        <v>1132</v>
      </c>
      <c r="M21" s="253"/>
    </row>
    <row r="22" spans="1:13" x14ac:dyDescent="0.25">
      <c r="A22" s="78"/>
      <c r="G22" s="25"/>
      <c r="H22" s="1093"/>
      <c r="I22" s="1093"/>
      <c r="K22" s="25"/>
      <c r="L22" s="36"/>
      <c r="M22" s="36"/>
    </row>
    <row r="23" spans="1:13" x14ac:dyDescent="0.25">
      <c r="A23" s="17" t="s">
        <v>1133</v>
      </c>
      <c r="B23" s="16" t="s">
        <v>1134</v>
      </c>
      <c r="C23" s="1070"/>
      <c r="D23" s="1069"/>
      <c r="E23" s="1074"/>
      <c r="F23" s="1074"/>
      <c r="G23" s="25"/>
      <c r="H23" s="1093"/>
      <c r="I23" s="1093"/>
      <c r="K23" s="25"/>
      <c r="L23" s="36"/>
      <c r="M23" s="36"/>
    </row>
    <row r="24" spans="1:13" ht="82.5" customHeight="1" x14ac:dyDescent="0.25">
      <c r="A24" s="12" t="s">
        <v>1135</v>
      </c>
      <c r="B24" s="27" t="s">
        <v>1136</v>
      </c>
      <c r="C24" s="1208" t="s">
        <v>1137</v>
      </c>
      <c r="D24" s="93" t="s">
        <v>39</v>
      </c>
      <c r="E24" s="24" t="s">
        <v>937</v>
      </c>
      <c r="F24" s="124" t="s">
        <v>1074</v>
      </c>
      <c r="G24" s="808" t="s">
        <v>276</v>
      </c>
      <c r="H24" s="809" t="s">
        <v>1138</v>
      </c>
      <c r="I24" s="502" t="s">
        <v>1139</v>
      </c>
      <c r="K24" s="56" t="s">
        <v>26</v>
      </c>
      <c r="L24" s="1082" t="s">
        <v>1140</v>
      </c>
      <c r="M24" s="1098"/>
    </row>
    <row r="25" spans="1:13" ht="55.5" customHeight="1" x14ac:dyDescent="0.25">
      <c r="A25" s="12" t="s">
        <v>1141</v>
      </c>
      <c r="B25" s="14" t="s">
        <v>1142</v>
      </c>
      <c r="C25" s="1209"/>
      <c r="D25" s="24" t="s">
        <v>39</v>
      </c>
      <c r="E25" s="24" t="s">
        <v>937</v>
      </c>
      <c r="F25" s="124"/>
      <c r="G25" s="1031" t="s">
        <v>276</v>
      </c>
      <c r="H25" s="992" t="s">
        <v>1143</v>
      </c>
      <c r="I25" s="991" t="s">
        <v>1144</v>
      </c>
      <c r="K25" s="942" t="s">
        <v>457</v>
      </c>
      <c r="L25" s="941" t="s">
        <v>1145</v>
      </c>
      <c r="M25" s="253"/>
    </row>
    <row r="26" spans="1:13" ht="39" customHeight="1" x14ac:dyDescent="0.25">
      <c r="A26" s="26" t="s">
        <v>1146</v>
      </c>
      <c r="B26" s="27" t="s">
        <v>1147</v>
      </c>
      <c r="C26" s="1207"/>
      <c r="D26" s="24" t="s">
        <v>923</v>
      </c>
      <c r="E26" s="24" t="s">
        <v>937</v>
      </c>
      <c r="F26" s="110" t="s">
        <v>1074</v>
      </c>
      <c r="G26" s="1030" t="s">
        <v>26</v>
      </c>
      <c r="H26" s="992" t="s">
        <v>1148</v>
      </c>
      <c r="I26" s="991" t="s">
        <v>1149</v>
      </c>
      <c r="K26" s="942" t="s">
        <v>457</v>
      </c>
      <c r="L26" s="941" t="s">
        <v>1145</v>
      </c>
      <c r="M26" s="253"/>
    </row>
  </sheetData>
  <mergeCells count="17">
    <mergeCell ref="C24:C26"/>
    <mergeCell ref="C17:C21"/>
    <mergeCell ref="H2:I2"/>
    <mergeCell ref="A3:A4"/>
    <mergeCell ref="B3:B4"/>
    <mergeCell ref="C3:C4"/>
    <mergeCell ref="D3:D4"/>
    <mergeCell ref="E3:F3"/>
    <mergeCell ref="A13:A14"/>
    <mergeCell ref="K3:K4"/>
    <mergeCell ref="L3:L4"/>
    <mergeCell ref="M3:M4"/>
    <mergeCell ref="B13:B14"/>
    <mergeCell ref="C8:C14"/>
    <mergeCell ref="G3:G4"/>
    <mergeCell ref="H3:H4"/>
    <mergeCell ref="I3:I4"/>
  </mergeCells>
  <conditionalFormatting sqref="A8 C8:D8 F8:F12 A9:B9">
    <cfRule type="cellIs" dxfId="147" priority="18" operator="equal">
      <formula>"Nevykdytas"</formula>
    </cfRule>
  </conditionalFormatting>
  <conditionalFormatting sqref="A16:B16 D16:F16 A17 C17 F17:F18 A18:B18">
    <cfRule type="cellIs" dxfId="146" priority="17" operator="equal">
      <formula>"Nevykdytas"</formula>
    </cfRule>
  </conditionalFormatting>
  <conditionalFormatting sqref="A2:F7">
    <cfRule type="cellIs" dxfId="145" priority="4" operator="equal">
      <formula>"Nevykdytas"</formula>
    </cfRule>
  </conditionalFormatting>
  <conditionalFormatting sqref="A23:F23 A24 C24 F24:F25 A25:B25">
    <cfRule type="cellIs" dxfId="144" priority="16" operator="equal">
      <formula>"Nevykdytas"</formula>
    </cfRule>
  </conditionalFormatting>
  <conditionalFormatting sqref="I3:I4">
    <cfRule type="cellIs" dxfId="143" priority="6" operator="equal">
      <formula>"Nevykdytas"</formula>
    </cfRule>
  </conditionalFormatting>
  <conditionalFormatting sqref="K8:K13">
    <cfRule type="cellIs" dxfId="142" priority="1" operator="equal">
      <formula>"Nevykdytas"</formula>
    </cfRule>
  </conditionalFormatting>
  <conditionalFormatting sqref="M3:M4">
    <cfRule type="cellIs" dxfId="141" priority="2" operator="equal">
      <formula>"Nevykdytas"</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D7AFFF"/>
  </sheetPr>
  <dimension ref="A2:M31"/>
  <sheetViews>
    <sheetView zoomScale="55" zoomScaleNormal="55" workbookViewId="0">
      <selection activeCell="O21" sqref="O21"/>
    </sheetView>
  </sheetViews>
  <sheetFormatPr defaultRowHeight="15" x14ac:dyDescent="0.25"/>
  <cols>
    <col min="2" max="2" width="25.140625" customWidth="1"/>
    <col min="3" max="3" width="16.5703125" customWidth="1"/>
    <col min="4" max="4" width="17.85546875" customWidth="1"/>
    <col min="5" max="5" width="16.85546875" customWidth="1"/>
    <col min="6" max="6" width="20.28515625" customWidth="1"/>
    <col min="7" max="7" width="13.85546875" customWidth="1"/>
    <col min="8" max="8" width="54.5703125" customWidth="1"/>
    <col min="9" max="9" width="58.7109375" customWidth="1"/>
    <col min="11" max="11" width="13.85546875" hidden="1" customWidth="1"/>
    <col min="12" max="12" width="54.5703125" hidden="1" customWidth="1"/>
    <col min="13" max="13" width="58.7109375" hidden="1" customWidth="1"/>
    <col min="14" max="14" width="9.140625" customWidth="1"/>
  </cols>
  <sheetData>
    <row r="2" spans="1:13" x14ac:dyDescent="0.25">
      <c r="A2" s="1138"/>
      <c r="B2" s="3" t="s">
        <v>1066</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1150</v>
      </c>
      <c r="B6" s="1070" t="s">
        <v>1151</v>
      </c>
      <c r="C6" s="2"/>
      <c r="D6" s="1071"/>
      <c r="E6" s="1072"/>
      <c r="F6" s="1072"/>
      <c r="G6" s="1072"/>
      <c r="H6" s="1072"/>
      <c r="I6" s="1072"/>
      <c r="K6" s="1072"/>
      <c r="L6" s="1072"/>
      <c r="M6" s="1072"/>
    </row>
    <row r="7" spans="1:13" x14ac:dyDescent="0.25">
      <c r="A7" s="1079" t="s">
        <v>1152</v>
      </c>
      <c r="B7" s="1105" t="s">
        <v>1153</v>
      </c>
      <c r="C7" s="1105"/>
      <c r="D7" s="1103"/>
      <c r="E7" s="1106"/>
      <c r="F7" s="1106"/>
      <c r="G7" s="1074"/>
      <c r="H7" s="1074"/>
      <c r="I7" s="1074"/>
      <c r="K7" s="1074"/>
      <c r="L7" s="1074"/>
      <c r="M7" s="1074"/>
    </row>
    <row r="8" spans="1:13" ht="49.5" customHeight="1" x14ac:dyDescent="0.25">
      <c r="A8" s="10" t="s">
        <v>1154</v>
      </c>
      <c r="B8" s="27" t="s">
        <v>1155</v>
      </c>
      <c r="C8" s="1206" t="s">
        <v>1156</v>
      </c>
      <c r="D8" s="10" t="s">
        <v>57</v>
      </c>
      <c r="E8" s="10" t="s">
        <v>937</v>
      </c>
      <c r="F8" s="10"/>
      <c r="G8" s="1031" t="s">
        <v>26</v>
      </c>
      <c r="H8" s="995" t="s">
        <v>1157</v>
      </c>
      <c r="I8" s="1025" t="s">
        <v>1158</v>
      </c>
      <c r="K8" s="914" t="s">
        <v>26</v>
      </c>
      <c r="L8" s="943" t="s">
        <v>1159</v>
      </c>
      <c r="M8" s="279"/>
    </row>
    <row r="9" spans="1:13" ht="126" customHeight="1" x14ac:dyDescent="0.25">
      <c r="A9" s="12" t="s">
        <v>1160</v>
      </c>
      <c r="B9" s="14" t="s">
        <v>1161</v>
      </c>
      <c r="C9" s="1209"/>
      <c r="D9" s="24" t="s">
        <v>640</v>
      </c>
      <c r="E9" s="24" t="s">
        <v>937</v>
      </c>
      <c r="F9" s="58" t="s">
        <v>1074</v>
      </c>
      <c r="G9" s="1031" t="s">
        <v>26</v>
      </c>
      <c r="H9" s="994" t="s">
        <v>1162</v>
      </c>
      <c r="I9" s="991" t="s">
        <v>1163</v>
      </c>
      <c r="K9" s="914" t="s">
        <v>26</v>
      </c>
      <c r="L9" s="937" t="s">
        <v>1164</v>
      </c>
      <c r="M9" s="370"/>
    </row>
    <row r="10" spans="1:13" ht="35.25" customHeight="1" x14ac:dyDescent="0.25">
      <c r="A10" s="26" t="s">
        <v>1165</v>
      </c>
      <c r="B10" s="27" t="s">
        <v>1166</v>
      </c>
      <c r="C10" s="1209"/>
      <c r="D10" s="24" t="s">
        <v>1167</v>
      </c>
      <c r="E10" s="24" t="s">
        <v>937</v>
      </c>
      <c r="F10" s="10"/>
      <c r="G10" s="1031" t="s">
        <v>26</v>
      </c>
      <c r="H10" s="993" t="s">
        <v>1168</v>
      </c>
      <c r="I10" s="991" t="s">
        <v>156</v>
      </c>
      <c r="K10" s="914" t="s">
        <v>26</v>
      </c>
      <c r="L10" s="302" t="s">
        <v>1169</v>
      </c>
      <c r="M10" s="944"/>
    </row>
    <row r="11" spans="1:13" ht="46.5" customHeight="1" x14ac:dyDescent="0.25">
      <c r="A11" s="26" t="s">
        <v>1170</v>
      </c>
      <c r="B11" s="27" t="s">
        <v>1171</v>
      </c>
      <c r="C11" s="1209"/>
      <c r="D11" s="24" t="s">
        <v>39</v>
      </c>
      <c r="E11" s="24" t="s">
        <v>937</v>
      </c>
      <c r="F11" s="12"/>
      <c r="G11" s="1031" t="s">
        <v>26</v>
      </c>
      <c r="H11" s="996" t="s">
        <v>1172</v>
      </c>
      <c r="I11" s="1026" t="s">
        <v>156</v>
      </c>
      <c r="K11" s="914" t="s">
        <v>26</v>
      </c>
      <c r="L11" s="945" t="s">
        <v>1173</v>
      </c>
      <c r="M11" s="260"/>
    </row>
    <row r="12" spans="1:13" ht="81" customHeight="1" x14ac:dyDescent="0.25">
      <c r="A12" s="26" t="s">
        <v>1174</v>
      </c>
      <c r="B12" s="27" t="s">
        <v>1175</v>
      </c>
      <c r="C12" s="1209"/>
      <c r="D12" s="24" t="s">
        <v>632</v>
      </c>
      <c r="E12" s="24" t="s">
        <v>937</v>
      </c>
      <c r="F12" s="10"/>
      <c r="G12" s="1031" t="s">
        <v>26</v>
      </c>
      <c r="H12" s="1010" t="s">
        <v>1176</v>
      </c>
      <c r="I12" s="1034" t="s">
        <v>1177</v>
      </c>
      <c r="K12" s="914" t="s">
        <v>26</v>
      </c>
      <c r="L12" s="946" t="s">
        <v>1178</v>
      </c>
      <c r="M12" s="95"/>
    </row>
    <row r="13" spans="1:13" ht="47.25" customHeight="1" x14ac:dyDescent="0.25">
      <c r="A13" s="26" t="s">
        <v>1179</v>
      </c>
      <c r="B13" s="27" t="s">
        <v>1180</v>
      </c>
      <c r="C13" s="1207"/>
      <c r="D13" s="24" t="s">
        <v>57</v>
      </c>
      <c r="E13" s="24" t="s">
        <v>937</v>
      </c>
      <c r="F13" s="24"/>
      <c r="G13" s="1031" t="s">
        <v>26</v>
      </c>
      <c r="H13" s="995" t="s">
        <v>1181</v>
      </c>
      <c r="I13" s="991" t="s">
        <v>156</v>
      </c>
      <c r="K13" s="914" t="s">
        <v>26</v>
      </c>
      <c r="L13" s="947" t="s">
        <v>1182</v>
      </c>
      <c r="M13" s="354"/>
    </row>
    <row r="14" spans="1:13" x14ac:dyDescent="0.25">
      <c r="A14" s="78"/>
      <c r="G14" s="25"/>
      <c r="H14" s="1093"/>
      <c r="I14" s="1093"/>
      <c r="K14" s="36"/>
      <c r="L14" s="36"/>
      <c r="M14" s="36"/>
    </row>
    <row r="15" spans="1:13" x14ac:dyDescent="0.25">
      <c r="A15" s="1079" t="s">
        <v>1183</v>
      </c>
      <c r="B15" s="1105" t="s">
        <v>1184</v>
      </c>
      <c r="C15" s="1105"/>
      <c r="D15" s="1103"/>
      <c r="E15" s="1106"/>
      <c r="F15" s="1106"/>
      <c r="G15" s="25"/>
      <c r="H15" s="1093"/>
      <c r="I15" s="1093"/>
      <c r="K15" s="36"/>
      <c r="L15" s="36"/>
      <c r="M15" s="36"/>
    </row>
    <row r="16" spans="1:13" ht="47.25" customHeight="1" x14ac:dyDescent="0.25">
      <c r="A16" s="10" t="s">
        <v>1185</v>
      </c>
      <c r="B16" s="27" t="s">
        <v>1186</v>
      </c>
      <c r="C16" s="1206" t="s">
        <v>1187</v>
      </c>
      <c r="D16" s="10" t="s">
        <v>57</v>
      </c>
      <c r="E16" s="24" t="s">
        <v>937</v>
      </c>
      <c r="F16" s="58" t="s">
        <v>1074</v>
      </c>
      <c r="G16" s="1031" t="s">
        <v>26</v>
      </c>
      <c r="H16" s="993" t="s">
        <v>1188</v>
      </c>
      <c r="I16" s="1035" t="s">
        <v>1189</v>
      </c>
      <c r="K16" s="914" t="s">
        <v>26</v>
      </c>
      <c r="L16" s="922" t="s">
        <v>1190</v>
      </c>
      <c r="M16" s="253"/>
    </row>
    <row r="17" spans="1:13" ht="35.25" customHeight="1" x14ac:dyDescent="0.25">
      <c r="A17" s="12" t="s">
        <v>1191</v>
      </c>
      <c r="B17" s="14" t="s">
        <v>1192</v>
      </c>
      <c r="C17" s="1207"/>
      <c r="D17" s="24" t="s">
        <v>1193</v>
      </c>
      <c r="E17" s="24" t="s">
        <v>937</v>
      </c>
      <c r="F17" s="124"/>
      <c r="G17" s="810" t="s">
        <v>276</v>
      </c>
      <c r="H17" s="992" t="s">
        <v>1194</v>
      </c>
      <c r="I17" s="1036" t="s">
        <v>156</v>
      </c>
      <c r="K17" s="914" t="s">
        <v>26</v>
      </c>
      <c r="L17" s="948" t="s">
        <v>1084</v>
      </c>
      <c r="M17" s="253"/>
    </row>
    <row r="18" spans="1:13" x14ac:dyDescent="0.25">
      <c r="A18" s="78"/>
    </row>
    <row r="19" spans="1:13" x14ac:dyDescent="0.25">
      <c r="A19" s="1079" t="s">
        <v>1195</v>
      </c>
      <c r="B19" s="1105" t="s">
        <v>1196</v>
      </c>
      <c r="C19" s="1105"/>
      <c r="D19" s="1103"/>
      <c r="E19" s="1106"/>
      <c r="F19" s="1106"/>
      <c r="G19" s="1107" t="s">
        <v>156</v>
      </c>
      <c r="H19" s="1108" t="s">
        <v>156</v>
      </c>
      <c r="I19" s="1108" t="s">
        <v>156</v>
      </c>
      <c r="K19" s="36"/>
      <c r="L19" s="36"/>
      <c r="M19" s="36"/>
    </row>
    <row r="20" spans="1:13" ht="57.75" customHeight="1" x14ac:dyDescent="0.25">
      <c r="A20" s="10" t="s">
        <v>1197</v>
      </c>
      <c r="B20" s="27" t="s">
        <v>1198</v>
      </c>
      <c r="C20" s="1206" t="s">
        <v>1199</v>
      </c>
      <c r="D20" s="10" t="s">
        <v>57</v>
      </c>
      <c r="E20" s="10" t="s">
        <v>937</v>
      </c>
      <c r="F20" s="58" t="s">
        <v>1200</v>
      </c>
      <c r="G20" s="1031" t="s">
        <v>26</v>
      </c>
      <c r="H20" s="1037" t="s">
        <v>1201</v>
      </c>
      <c r="I20" s="1038" t="s">
        <v>156</v>
      </c>
      <c r="K20" s="914" t="s">
        <v>26</v>
      </c>
      <c r="L20" s="363" t="s">
        <v>1201</v>
      </c>
      <c r="M20" s="281"/>
    </row>
    <row r="21" spans="1:13" ht="59.25" customHeight="1" x14ac:dyDescent="0.25">
      <c r="A21" s="12" t="s">
        <v>1202</v>
      </c>
      <c r="B21" s="14" t="s">
        <v>1203</v>
      </c>
      <c r="C21" s="1207"/>
      <c r="D21" s="24" t="s">
        <v>57</v>
      </c>
      <c r="E21" s="12" t="s">
        <v>937</v>
      </c>
      <c r="F21" s="124"/>
      <c r="G21" s="1031" t="s">
        <v>26</v>
      </c>
      <c r="H21" s="992" t="s">
        <v>1204</v>
      </c>
      <c r="I21" s="1036" t="s">
        <v>156</v>
      </c>
      <c r="K21" s="914" t="s">
        <v>26</v>
      </c>
      <c r="L21" s="296" t="s">
        <v>1204</v>
      </c>
      <c r="M21" s="283"/>
    </row>
    <row r="23" spans="1:13" x14ac:dyDescent="0.25">
      <c r="F23" s="31"/>
    </row>
    <row r="24" spans="1:13" x14ac:dyDescent="0.25">
      <c r="F24" s="31"/>
    </row>
    <row r="31" spans="1:13" ht="15" customHeight="1" x14ac:dyDescent="0.25"/>
  </sheetData>
  <mergeCells count="15">
    <mergeCell ref="K3:K4"/>
    <mergeCell ref="L3:L4"/>
    <mergeCell ref="M3:M4"/>
    <mergeCell ref="C20:C21"/>
    <mergeCell ref="H2:I2"/>
    <mergeCell ref="G3:G4"/>
    <mergeCell ref="H3:H4"/>
    <mergeCell ref="I3:I4"/>
    <mergeCell ref="C8:C13"/>
    <mergeCell ref="C16:C17"/>
    <mergeCell ref="A3:A4"/>
    <mergeCell ref="B3:B4"/>
    <mergeCell ref="C3:C4"/>
    <mergeCell ref="D3:D4"/>
    <mergeCell ref="E3:F3"/>
  </mergeCells>
  <conditionalFormatting sqref="A8 C8:F8 A9:B9">
    <cfRule type="cellIs" dxfId="140" priority="17" operator="equal">
      <formula>"Nevykdytas"</formula>
    </cfRule>
  </conditionalFormatting>
  <conditionalFormatting sqref="A2:F7">
    <cfRule type="cellIs" dxfId="139" priority="4" operator="equal">
      <formula>"Nevykdytas"</formula>
    </cfRule>
  </conditionalFormatting>
  <conditionalFormatting sqref="A15:F15 A16 C16:D16 F16:F17 A17:B17">
    <cfRule type="cellIs" dxfId="138" priority="14" operator="equal">
      <formula>"Nevykdytas"</formula>
    </cfRule>
  </conditionalFormatting>
  <conditionalFormatting sqref="A19:F19 A20 C20:F20 A21:B21 E21:F21">
    <cfRule type="cellIs" dxfId="137" priority="13" operator="equal">
      <formula>"Nevykdytas"</formula>
    </cfRule>
  </conditionalFormatting>
  <conditionalFormatting sqref="F9:F12">
    <cfRule type="cellIs" dxfId="136" priority="2" operator="equal">
      <formula>"Nevykdytas"</formula>
    </cfRule>
  </conditionalFormatting>
  <conditionalFormatting sqref="I3:I4">
    <cfRule type="cellIs" dxfId="135" priority="6" operator="equal">
      <formula>"Nevykdytas"</formula>
    </cfRule>
  </conditionalFormatting>
  <conditionalFormatting sqref="M3:M4">
    <cfRule type="cellIs" dxfId="134" priority="1" operator="equal">
      <formula>"Nevykdytas"</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7AFFF"/>
  </sheetPr>
  <dimension ref="A2:M26"/>
  <sheetViews>
    <sheetView topLeftCell="A8" zoomScale="55" zoomScaleNormal="55" workbookViewId="0">
      <selection activeCell="H24" sqref="H24"/>
    </sheetView>
  </sheetViews>
  <sheetFormatPr defaultRowHeight="15" x14ac:dyDescent="0.25"/>
  <cols>
    <col min="1" max="1" width="11.42578125" customWidth="1"/>
    <col min="2" max="2" width="30" customWidth="1"/>
    <col min="3" max="3" width="38.7109375" customWidth="1"/>
    <col min="4" max="6" width="16.85546875" customWidth="1"/>
    <col min="7" max="7" width="13.85546875" customWidth="1"/>
    <col min="8" max="8" width="54.5703125" customWidth="1"/>
    <col min="9" max="9" width="58.7109375" customWidth="1"/>
    <col min="10" max="10" width="9.140625" customWidth="1"/>
    <col min="11" max="11" width="13.85546875" hidden="1" customWidth="1"/>
    <col min="12" max="12" width="54.5703125" hidden="1" customWidth="1"/>
    <col min="13" max="13" width="58.7109375" hidden="1" customWidth="1"/>
    <col min="14" max="15" width="9.140625" customWidth="1"/>
  </cols>
  <sheetData>
    <row r="2" spans="1:13" x14ac:dyDescent="0.25">
      <c r="A2" s="1138"/>
      <c r="B2" s="3" t="s">
        <v>1066</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1205</v>
      </c>
      <c r="B6" s="1070" t="s">
        <v>1206</v>
      </c>
      <c r="C6" s="2"/>
      <c r="D6" s="1071"/>
      <c r="E6" s="1072"/>
      <c r="F6" s="1072"/>
      <c r="G6" s="1072"/>
      <c r="H6" s="1072"/>
      <c r="I6" s="1072"/>
      <c r="K6" s="1072"/>
      <c r="L6" s="1072"/>
      <c r="M6" s="1072"/>
    </row>
    <row r="7" spans="1:13" x14ac:dyDescent="0.25">
      <c r="A7" s="1079" t="s">
        <v>1207</v>
      </c>
      <c r="B7" s="1105" t="s">
        <v>1208</v>
      </c>
      <c r="C7" s="1105"/>
      <c r="D7" s="1103"/>
      <c r="E7" s="1106"/>
      <c r="F7" s="1106"/>
      <c r="G7" s="1074"/>
      <c r="H7" s="1074"/>
      <c r="I7" s="1074"/>
      <c r="K7" s="1074"/>
      <c r="L7" s="1074"/>
      <c r="M7" s="1074"/>
    </row>
    <row r="8" spans="1:13" ht="60" customHeight="1" x14ac:dyDescent="0.25">
      <c r="A8" s="10" t="s">
        <v>1209</v>
      </c>
      <c r="B8" s="27" t="s">
        <v>1210</v>
      </c>
      <c r="C8" s="1206" t="s">
        <v>1211</v>
      </c>
      <c r="D8" s="10" t="s">
        <v>57</v>
      </c>
      <c r="E8" s="24" t="s">
        <v>937</v>
      </c>
      <c r="F8" s="58"/>
      <c r="G8" s="1039" t="s">
        <v>26</v>
      </c>
      <c r="H8" s="1041" t="s">
        <v>1212</v>
      </c>
      <c r="I8" s="1042" t="s">
        <v>156</v>
      </c>
      <c r="K8" s="914" t="s">
        <v>26</v>
      </c>
      <c r="L8" s="949" t="s">
        <v>1213</v>
      </c>
      <c r="M8" s="260"/>
    </row>
    <row r="9" spans="1:13" ht="38.25" customHeight="1" x14ac:dyDescent="0.25">
      <c r="A9" s="12" t="s">
        <v>1214</v>
      </c>
      <c r="B9" s="14" t="s">
        <v>1215</v>
      </c>
      <c r="C9" s="1209"/>
      <c r="D9" s="24" t="s">
        <v>758</v>
      </c>
      <c r="E9" s="24" t="s">
        <v>937</v>
      </c>
      <c r="F9" s="124"/>
      <c r="G9" s="1039" t="s">
        <v>26</v>
      </c>
      <c r="H9" s="1043" t="s">
        <v>1216</v>
      </c>
      <c r="I9" s="1044" t="s">
        <v>1217</v>
      </c>
      <c r="K9" s="914" t="s">
        <v>26</v>
      </c>
      <c r="L9" s="950" t="s">
        <v>1218</v>
      </c>
      <c r="M9" s="264" t="s">
        <v>1219</v>
      </c>
    </row>
    <row r="10" spans="1:13" ht="49.5" customHeight="1" x14ac:dyDescent="0.25">
      <c r="A10" s="26" t="s">
        <v>1220</v>
      </c>
      <c r="B10" s="27" t="s">
        <v>1221</v>
      </c>
      <c r="C10" s="1209"/>
      <c r="D10" s="24" t="s">
        <v>39</v>
      </c>
      <c r="E10" s="24" t="s">
        <v>937</v>
      </c>
      <c r="F10" s="58"/>
      <c r="G10" s="1039" t="s">
        <v>26</v>
      </c>
      <c r="H10" s="1045" t="s">
        <v>1222</v>
      </c>
      <c r="I10" s="1044" t="s">
        <v>1223</v>
      </c>
      <c r="K10" s="914" t="s">
        <v>26</v>
      </c>
      <c r="L10" s="936" t="s">
        <v>1224</v>
      </c>
      <c r="M10" s="268" t="s">
        <v>1225</v>
      </c>
    </row>
    <row r="11" spans="1:13" ht="34.5" customHeight="1" x14ac:dyDescent="0.25">
      <c r="A11" s="26" t="s">
        <v>1226</v>
      </c>
      <c r="B11" s="27" t="s">
        <v>1227</v>
      </c>
      <c r="C11" s="1209"/>
      <c r="D11" s="24" t="s">
        <v>57</v>
      </c>
      <c r="E11" s="24" t="s">
        <v>937</v>
      </c>
      <c r="F11" s="124"/>
      <c r="G11" s="1040" t="s">
        <v>457</v>
      </c>
      <c r="H11" s="1045" t="s">
        <v>1228</v>
      </c>
      <c r="I11" s="1044" t="s">
        <v>156</v>
      </c>
      <c r="K11" s="284" t="s">
        <v>457</v>
      </c>
      <c r="L11" s="936" t="s">
        <v>1229</v>
      </c>
      <c r="M11" s="260"/>
    </row>
    <row r="12" spans="1:13" ht="58.5" customHeight="1" x14ac:dyDescent="0.25">
      <c r="A12" s="26" t="s">
        <v>1230</v>
      </c>
      <c r="B12" s="27" t="s">
        <v>1231</v>
      </c>
      <c r="C12" s="1209"/>
      <c r="D12" s="24" t="s">
        <v>57</v>
      </c>
      <c r="E12" s="24" t="s">
        <v>937</v>
      </c>
      <c r="F12" s="58"/>
      <c r="G12" s="1039" t="s">
        <v>26</v>
      </c>
      <c r="H12" s="1045" t="s">
        <v>1232</v>
      </c>
      <c r="I12" s="1044" t="s">
        <v>1233</v>
      </c>
      <c r="K12" s="914" t="s">
        <v>26</v>
      </c>
      <c r="L12" s="936" t="s">
        <v>1234</v>
      </c>
      <c r="M12" s="278"/>
    </row>
    <row r="13" spans="1:13" ht="122.25" customHeight="1" x14ac:dyDescent="0.25">
      <c r="A13" s="26" t="s">
        <v>1235</v>
      </c>
      <c r="B13" s="27" t="s">
        <v>1236</v>
      </c>
      <c r="C13" s="1209"/>
      <c r="D13" s="24" t="s">
        <v>57</v>
      </c>
      <c r="E13" s="24" t="s">
        <v>937</v>
      </c>
      <c r="F13" s="110"/>
      <c r="G13" s="1039" t="s">
        <v>26</v>
      </c>
      <c r="H13" s="1045" t="s">
        <v>1237</v>
      </c>
      <c r="I13" s="1044" t="s">
        <v>1238</v>
      </c>
      <c r="K13" s="914" t="s">
        <v>26</v>
      </c>
      <c r="L13" s="936" t="s">
        <v>1239</v>
      </c>
      <c r="M13" s="264"/>
    </row>
    <row r="14" spans="1:13" ht="39.75" customHeight="1" x14ac:dyDescent="0.25">
      <c r="A14" s="26" t="s">
        <v>1240</v>
      </c>
      <c r="B14" s="27" t="s">
        <v>1241</v>
      </c>
      <c r="C14" s="1209"/>
      <c r="D14" s="24" t="s">
        <v>57</v>
      </c>
      <c r="E14" s="24" t="s">
        <v>937</v>
      </c>
      <c r="F14" s="110"/>
      <c r="G14" s="1039" t="s">
        <v>26</v>
      </c>
      <c r="H14" s="1045" t="s">
        <v>1242</v>
      </c>
      <c r="I14" s="1046" t="s">
        <v>156</v>
      </c>
      <c r="K14" s="914" t="s">
        <v>26</v>
      </c>
      <c r="L14" s="922" t="s">
        <v>1243</v>
      </c>
      <c r="M14" s="264"/>
    </row>
    <row r="15" spans="1:13" ht="45" customHeight="1" x14ac:dyDescent="0.25">
      <c r="A15" s="26" t="s">
        <v>1244</v>
      </c>
      <c r="B15" s="27" t="s">
        <v>1245</v>
      </c>
      <c r="C15" s="1207"/>
      <c r="D15" s="24" t="s">
        <v>57</v>
      </c>
      <c r="E15" s="24" t="s">
        <v>937</v>
      </c>
      <c r="F15" s="110"/>
      <c r="G15" s="1039" t="s">
        <v>26</v>
      </c>
      <c r="H15" s="1047" t="s">
        <v>1246</v>
      </c>
      <c r="I15" s="1048" t="s">
        <v>1233</v>
      </c>
      <c r="K15" s="914" t="s">
        <v>26</v>
      </c>
      <c r="L15" s="301" t="s">
        <v>1247</v>
      </c>
      <c r="M15" s="253"/>
    </row>
    <row r="16" spans="1:13" x14ac:dyDescent="0.25">
      <c r="A16" s="78"/>
      <c r="G16" s="25"/>
      <c r="H16" s="1109"/>
      <c r="I16" s="1109"/>
      <c r="K16" s="1093"/>
      <c r="L16" s="36"/>
      <c r="M16" s="36"/>
    </row>
    <row r="17" spans="1:13" x14ac:dyDescent="0.25">
      <c r="A17" s="1079" t="s">
        <v>1248</v>
      </c>
      <c r="B17" s="1105" t="s">
        <v>1249</v>
      </c>
      <c r="C17" s="1105"/>
      <c r="D17" s="1103"/>
      <c r="E17" s="1106"/>
      <c r="F17" s="1106"/>
      <c r="G17" s="25"/>
      <c r="H17" s="1109"/>
      <c r="I17" s="1109"/>
      <c r="K17" s="1093"/>
      <c r="L17" s="36"/>
      <c r="M17" s="36"/>
    </row>
    <row r="18" spans="1:13" ht="63" customHeight="1" x14ac:dyDescent="0.25">
      <c r="A18" s="10" t="s">
        <v>1250</v>
      </c>
      <c r="B18" s="27" t="s">
        <v>1251</v>
      </c>
      <c r="C18" s="1206" t="s">
        <v>1252</v>
      </c>
      <c r="D18" s="10" t="s">
        <v>574</v>
      </c>
      <c r="E18" s="24" t="s">
        <v>937</v>
      </c>
      <c r="F18" s="58"/>
      <c r="G18" s="1039" t="s">
        <v>26</v>
      </c>
      <c r="H18" s="1041" t="s">
        <v>1253</v>
      </c>
      <c r="I18" s="1042" t="s">
        <v>156</v>
      </c>
      <c r="K18" s="914" t="s">
        <v>26</v>
      </c>
      <c r="L18" s="279" t="s">
        <v>1254</v>
      </c>
      <c r="M18" s="279" t="s">
        <v>1255</v>
      </c>
    </row>
    <row r="19" spans="1:13" ht="49.5" customHeight="1" x14ac:dyDescent="0.25">
      <c r="A19" s="12" t="s">
        <v>1256</v>
      </c>
      <c r="B19" s="14" t="s">
        <v>1257</v>
      </c>
      <c r="C19" s="1209"/>
      <c r="D19" s="24" t="s">
        <v>39</v>
      </c>
      <c r="E19" s="24" t="s">
        <v>937</v>
      </c>
      <c r="F19" s="124"/>
      <c r="G19" s="1039" t="s">
        <v>26</v>
      </c>
      <c r="H19" s="1045" t="s">
        <v>1258</v>
      </c>
      <c r="I19" s="1049" t="s">
        <v>156</v>
      </c>
      <c r="K19" s="914" t="s">
        <v>26</v>
      </c>
      <c r="L19" s="936" t="s">
        <v>1259</v>
      </c>
      <c r="M19" s="283"/>
    </row>
    <row r="20" spans="1:13" ht="71.25" customHeight="1" x14ac:dyDescent="0.25">
      <c r="A20" s="26" t="s">
        <v>1260</v>
      </c>
      <c r="B20" s="27" t="s">
        <v>1261</v>
      </c>
      <c r="C20" s="1209"/>
      <c r="D20" s="24" t="s">
        <v>57</v>
      </c>
      <c r="E20" s="24" t="s">
        <v>937</v>
      </c>
      <c r="F20" s="58" t="s">
        <v>1262</v>
      </c>
      <c r="G20" s="1039" t="s">
        <v>26</v>
      </c>
      <c r="H20" s="1045" t="s">
        <v>1263</v>
      </c>
      <c r="I20" s="1044" t="s">
        <v>1264</v>
      </c>
      <c r="K20" s="914" t="s">
        <v>26</v>
      </c>
      <c r="L20" s="279" t="s">
        <v>1265</v>
      </c>
      <c r="M20" s="279" t="s">
        <v>1266</v>
      </c>
    </row>
    <row r="21" spans="1:13" ht="72" customHeight="1" x14ac:dyDescent="0.25">
      <c r="A21" s="26" t="s">
        <v>1267</v>
      </c>
      <c r="B21" s="27" t="s">
        <v>1268</v>
      </c>
      <c r="C21" s="1209"/>
      <c r="D21" s="24" t="s">
        <v>1269</v>
      </c>
      <c r="E21" s="24" t="s">
        <v>937</v>
      </c>
      <c r="F21" s="124" t="s">
        <v>1074</v>
      </c>
      <c r="G21" s="1039" t="s">
        <v>26</v>
      </c>
      <c r="H21" s="1045" t="s">
        <v>1270</v>
      </c>
      <c r="I21" s="1044" t="s">
        <v>1271</v>
      </c>
      <c r="K21" s="914" t="s">
        <v>26</v>
      </c>
      <c r="L21" s="254" t="s">
        <v>1272</v>
      </c>
      <c r="M21" s="253"/>
    </row>
    <row r="22" spans="1:13" ht="39.75" customHeight="1" x14ac:dyDescent="0.25">
      <c r="A22" s="26" t="s">
        <v>1273</v>
      </c>
      <c r="B22" s="27" t="s">
        <v>1274</v>
      </c>
      <c r="C22" s="1209"/>
      <c r="D22" s="24" t="s">
        <v>1275</v>
      </c>
      <c r="E22" s="24" t="s">
        <v>937</v>
      </c>
      <c r="F22" s="58"/>
      <c r="G22" s="810" t="s">
        <v>1276</v>
      </c>
      <c r="H22" s="1050" t="s">
        <v>156</v>
      </c>
      <c r="I22" s="1049" t="s">
        <v>156</v>
      </c>
      <c r="K22" s="914" t="s">
        <v>1276</v>
      </c>
      <c r="L22" s="253"/>
      <c r="M22" s="253"/>
    </row>
    <row r="23" spans="1:13" ht="36.75" customHeight="1" x14ac:dyDescent="0.25">
      <c r="A23" s="26" t="s">
        <v>1277</v>
      </c>
      <c r="B23" s="27" t="s">
        <v>1278</v>
      </c>
      <c r="C23" s="1209"/>
      <c r="D23" s="24" t="s">
        <v>87</v>
      </c>
      <c r="E23" s="24" t="s">
        <v>937</v>
      </c>
      <c r="F23" s="110"/>
      <c r="G23" s="810" t="s">
        <v>457</v>
      </c>
      <c r="H23" s="1050" t="s">
        <v>2682</v>
      </c>
      <c r="I23" s="1049" t="s">
        <v>156</v>
      </c>
      <c r="K23" s="914" t="s">
        <v>457</v>
      </c>
      <c r="L23" s="253"/>
      <c r="M23" s="253"/>
    </row>
    <row r="24" spans="1:13" ht="165.75" customHeight="1" x14ac:dyDescent="0.25">
      <c r="A24" s="26" t="s">
        <v>1279</v>
      </c>
      <c r="B24" s="27" t="s">
        <v>1280</v>
      </c>
      <c r="C24" s="1209"/>
      <c r="D24" s="24" t="s">
        <v>87</v>
      </c>
      <c r="E24" s="24" t="s">
        <v>937</v>
      </c>
      <c r="F24" s="110"/>
      <c r="G24" s="1039" t="s">
        <v>26</v>
      </c>
      <c r="H24" s="1045" t="s">
        <v>1281</v>
      </c>
      <c r="I24" s="1044" t="s">
        <v>1282</v>
      </c>
      <c r="K24" s="914" t="s">
        <v>26</v>
      </c>
      <c r="L24" s="285" t="s">
        <v>1283</v>
      </c>
      <c r="M24" s="253"/>
    </row>
    <row r="25" spans="1:13" ht="39.75" customHeight="1" x14ac:dyDescent="0.25">
      <c r="A25" s="26" t="s">
        <v>1284</v>
      </c>
      <c r="B25" s="27" t="s">
        <v>1285</v>
      </c>
      <c r="C25" s="1207"/>
      <c r="D25" s="24" t="s">
        <v>1167</v>
      </c>
      <c r="E25" s="24" t="s">
        <v>937</v>
      </c>
      <c r="F25" s="110"/>
      <c r="G25" s="795" t="s">
        <v>26</v>
      </c>
      <c r="H25" s="517" t="s">
        <v>1286</v>
      </c>
      <c r="I25" s="1049" t="s">
        <v>156</v>
      </c>
      <c r="K25" s="914" t="s">
        <v>26</v>
      </c>
      <c r="L25" s="254" t="s">
        <v>1286</v>
      </c>
      <c r="M25" s="253"/>
    </row>
    <row r="26" spans="1:13" x14ac:dyDescent="0.25">
      <c r="G26" s="70"/>
      <c r="H26" s="78"/>
      <c r="I26" s="78"/>
    </row>
  </sheetData>
  <mergeCells count="14">
    <mergeCell ref="C8:C15"/>
    <mergeCell ref="C18:C25"/>
    <mergeCell ref="K3:K4"/>
    <mergeCell ref="L3:L4"/>
    <mergeCell ref="M3:M4"/>
    <mergeCell ref="H2:I2"/>
    <mergeCell ref="A3:A4"/>
    <mergeCell ref="B3:B4"/>
    <mergeCell ref="C3:C4"/>
    <mergeCell ref="D3:D4"/>
    <mergeCell ref="E3:F3"/>
    <mergeCell ref="G3:G4"/>
    <mergeCell ref="H3:H4"/>
    <mergeCell ref="I3:I4"/>
  </mergeCells>
  <conditionalFormatting sqref="A8 C8:D8 F8:F12 A9:B9">
    <cfRule type="cellIs" dxfId="133" priority="13" operator="equal">
      <formula>"Nevykdytas"</formula>
    </cfRule>
  </conditionalFormatting>
  <conditionalFormatting sqref="A2:F7">
    <cfRule type="cellIs" dxfId="132" priority="2" operator="equal">
      <formula>"Nevykdytas"</formula>
    </cfRule>
  </conditionalFormatting>
  <conditionalFormatting sqref="A17:F17 A18 C18:D18 F18:F22 A19:B19">
    <cfRule type="cellIs" dxfId="131" priority="10" operator="equal">
      <formula>"Nevykdytas"</formula>
    </cfRule>
  </conditionalFormatting>
  <conditionalFormatting sqref="I3:I4">
    <cfRule type="cellIs" dxfId="130" priority="4" operator="equal">
      <formula>"Nevykdytas"</formula>
    </cfRule>
  </conditionalFormatting>
  <conditionalFormatting sqref="M3:M4">
    <cfRule type="cellIs" dxfId="129" priority="1" operator="equal">
      <formula>"Nevykdytas"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D7AFFF"/>
  </sheetPr>
  <dimension ref="A2:M15"/>
  <sheetViews>
    <sheetView topLeftCell="A8" zoomScale="85" zoomScaleNormal="85" workbookViewId="0">
      <selection activeCell="G19" sqref="G19"/>
    </sheetView>
  </sheetViews>
  <sheetFormatPr defaultRowHeight="15" x14ac:dyDescent="0.25"/>
  <cols>
    <col min="2" max="2" width="30" customWidth="1"/>
    <col min="3" max="3" width="38.7109375" customWidth="1"/>
    <col min="4" max="5" width="16.85546875" customWidth="1"/>
    <col min="6" max="6" width="18.5703125" customWidth="1"/>
    <col min="7" max="7" width="13.85546875" customWidth="1"/>
    <col min="8" max="8" width="54.5703125" customWidth="1"/>
    <col min="9" max="9" width="58.7109375" customWidth="1"/>
    <col min="10" max="10" width="9.140625" customWidth="1"/>
    <col min="11" max="11" width="13.85546875" hidden="1" customWidth="1"/>
    <col min="12" max="12" width="54.5703125" hidden="1" customWidth="1"/>
    <col min="13" max="13" width="58.7109375" hidden="1" customWidth="1"/>
    <col min="14" max="15" width="9.140625" customWidth="1"/>
  </cols>
  <sheetData>
    <row r="2" spans="1:13" x14ac:dyDescent="0.25">
      <c r="A2" s="1138"/>
      <c r="B2" s="3" t="s">
        <v>1066</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1287</v>
      </c>
      <c r="B6" s="1070" t="s">
        <v>1288</v>
      </c>
      <c r="C6" s="2"/>
      <c r="D6" s="1071"/>
      <c r="E6" s="1072"/>
      <c r="F6" s="1072"/>
      <c r="G6" s="1072"/>
      <c r="H6" s="1072"/>
      <c r="I6" s="1072"/>
      <c r="K6" s="1072"/>
      <c r="L6" s="1072"/>
      <c r="M6" s="1072"/>
    </row>
    <row r="7" spans="1:13" x14ac:dyDescent="0.25">
      <c r="A7" s="1079" t="s">
        <v>1289</v>
      </c>
      <c r="B7" s="1105" t="s">
        <v>1290</v>
      </c>
      <c r="C7" s="1105"/>
      <c r="D7" s="1103"/>
      <c r="E7" s="1106"/>
      <c r="F7" s="1106"/>
      <c r="G7" s="1074"/>
      <c r="H7" s="1074"/>
      <c r="I7" s="1074"/>
      <c r="K7" s="1074"/>
      <c r="L7" s="1074"/>
      <c r="M7" s="1074"/>
    </row>
    <row r="8" spans="1:13" ht="81.75" customHeight="1" x14ac:dyDescent="0.25">
      <c r="A8" s="10" t="s">
        <v>1291</v>
      </c>
      <c r="B8" s="27" t="s">
        <v>1292</v>
      </c>
      <c r="C8" s="1206"/>
      <c r="D8" s="10" t="s">
        <v>39</v>
      </c>
      <c r="E8" s="24" t="s">
        <v>937</v>
      </c>
      <c r="F8" s="58" t="s">
        <v>1293</v>
      </c>
      <c r="G8" s="1031" t="s">
        <v>26</v>
      </c>
      <c r="H8" s="993" t="s">
        <v>1294</v>
      </c>
      <c r="I8" s="1025" t="s">
        <v>1295</v>
      </c>
      <c r="K8" s="914" t="s">
        <v>26</v>
      </c>
      <c r="L8" s="260" t="s">
        <v>1296</v>
      </c>
      <c r="M8" s="260"/>
    </row>
    <row r="9" spans="1:13" ht="53.25" customHeight="1" x14ac:dyDescent="0.25">
      <c r="A9" s="12" t="s">
        <v>1297</v>
      </c>
      <c r="B9" s="14" t="s">
        <v>1298</v>
      </c>
      <c r="C9" s="1209"/>
      <c r="D9" s="24" t="s">
        <v>1269</v>
      </c>
      <c r="E9" s="12" t="s">
        <v>937</v>
      </c>
      <c r="F9" s="124"/>
      <c r="G9" s="1031" t="s">
        <v>26</v>
      </c>
      <c r="H9" s="992" t="s">
        <v>1299</v>
      </c>
      <c r="I9" s="991" t="s">
        <v>156</v>
      </c>
      <c r="K9" s="914" t="s">
        <v>26</v>
      </c>
      <c r="L9" s="264" t="s">
        <v>1300</v>
      </c>
      <c r="M9" s="264"/>
    </row>
    <row r="10" spans="1:13" ht="124.5" customHeight="1" x14ac:dyDescent="0.25">
      <c r="A10" s="26" t="s">
        <v>1301</v>
      </c>
      <c r="B10" s="27" t="s">
        <v>1302</v>
      </c>
      <c r="C10" s="1207"/>
      <c r="D10" s="24" t="s">
        <v>39</v>
      </c>
      <c r="E10" s="24" t="s">
        <v>937</v>
      </c>
      <c r="F10" s="58" t="s">
        <v>1074</v>
      </c>
      <c r="G10" s="1030" t="s">
        <v>115</v>
      </c>
      <c r="H10" s="992" t="s">
        <v>1303</v>
      </c>
      <c r="I10" s="991" t="s">
        <v>1304</v>
      </c>
      <c r="K10" s="914" t="s">
        <v>26</v>
      </c>
      <c r="L10" s="922" t="s">
        <v>1305</v>
      </c>
      <c r="M10" s="268"/>
    </row>
    <row r="11" spans="1:13" x14ac:dyDescent="0.25">
      <c r="A11" s="78"/>
      <c r="G11" s="13"/>
      <c r="H11" s="15"/>
      <c r="I11" s="15"/>
      <c r="K11" s="13"/>
      <c r="L11" s="15"/>
      <c r="M11" s="15"/>
    </row>
    <row r="12" spans="1:13" ht="17.25" customHeight="1" x14ac:dyDescent="0.25">
      <c r="A12" s="1079" t="s">
        <v>1306</v>
      </c>
      <c r="B12" s="1129" t="s">
        <v>1307</v>
      </c>
      <c r="C12" s="1105"/>
      <c r="D12" s="1103"/>
      <c r="E12" s="1106"/>
      <c r="F12" s="1106"/>
      <c r="G12" s="17"/>
      <c r="H12" s="18"/>
      <c r="I12" s="18"/>
      <c r="K12" s="17"/>
      <c r="L12" s="18"/>
      <c r="M12" s="18"/>
    </row>
    <row r="13" spans="1:13" ht="58.9" hidden="1" customHeight="1" x14ac:dyDescent="0.25">
      <c r="A13" s="10" t="s">
        <v>1308</v>
      </c>
      <c r="B13" s="27" t="s">
        <v>1309</v>
      </c>
      <c r="C13" s="1266" t="s">
        <v>1310</v>
      </c>
      <c r="D13" s="10" t="s">
        <v>57</v>
      </c>
      <c r="E13" s="10" t="s">
        <v>772</v>
      </c>
      <c r="F13" s="58"/>
      <c r="G13" s="1051"/>
      <c r="H13" s="993" t="s">
        <v>1311</v>
      </c>
      <c r="I13" s="1025"/>
      <c r="K13" s="97" t="s">
        <v>457</v>
      </c>
      <c r="L13" s="264" t="s">
        <v>1311</v>
      </c>
      <c r="M13" s="264"/>
    </row>
    <row r="14" spans="1:13" ht="75" hidden="1" customHeight="1" x14ac:dyDescent="0.25">
      <c r="A14" s="12" t="s">
        <v>1312</v>
      </c>
      <c r="B14" s="14" t="s">
        <v>1313</v>
      </c>
      <c r="C14" s="1266"/>
      <c r="D14" s="24" t="s">
        <v>57</v>
      </c>
      <c r="E14" s="12" t="s">
        <v>772</v>
      </c>
      <c r="F14" s="124"/>
      <c r="G14" s="1052"/>
      <c r="H14" s="1010" t="s">
        <v>1314</v>
      </c>
      <c r="I14" s="1067" t="s">
        <v>156</v>
      </c>
      <c r="K14" s="97" t="s">
        <v>457</v>
      </c>
      <c r="L14" s="223" t="s">
        <v>1314</v>
      </c>
      <c r="M14" s="264"/>
    </row>
    <row r="15" spans="1:13" ht="78.599999999999994" customHeight="1" x14ac:dyDescent="0.25">
      <c r="A15" s="26" t="s">
        <v>1315</v>
      </c>
      <c r="B15" s="27" t="s">
        <v>1316</v>
      </c>
      <c r="C15" s="1266"/>
      <c r="D15" s="24" t="s">
        <v>87</v>
      </c>
      <c r="E15" s="24" t="s">
        <v>937</v>
      </c>
      <c r="F15" s="58" t="s">
        <v>1074</v>
      </c>
      <c r="G15" s="1031" t="s">
        <v>26</v>
      </c>
      <c r="H15" s="1066" t="s">
        <v>1317</v>
      </c>
      <c r="I15" s="1068" t="s">
        <v>1318</v>
      </c>
      <c r="K15" s="914" t="s">
        <v>276</v>
      </c>
      <c r="L15" s="254" t="s">
        <v>1319</v>
      </c>
      <c r="M15" s="254" t="s">
        <v>1320</v>
      </c>
    </row>
  </sheetData>
  <mergeCells count="14">
    <mergeCell ref="C13:C15"/>
    <mergeCell ref="C8:C10"/>
    <mergeCell ref="K3:K4"/>
    <mergeCell ref="L3:L4"/>
    <mergeCell ref="M3:M4"/>
    <mergeCell ref="H2:I2"/>
    <mergeCell ref="A3:A4"/>
    <mergeCell ref="B3:B4"/>
    <mergeCell ref="C3:C4"/>
    <mergeCell ref="D3:D4"/>
    <mergeCell ref="E3:F3"/>
    <mergeCell ref="G3:G4"/>
    <mergeCell ref="H3:H4"/>
    <mergeCell ref="I3:I4"/>
  </mergeCells>
  <conditionalFormatting sqref="A8 C8:D8 F8 A9:B9 E9:F9 F10">
    <cfRule type="cellIs" dxfId="128" priority="11" operator="equal">
      <formula>"Nevykdytas"</formula>
    </cfRule>
  </conditionalFormatting>
  <conditionalFormatting sqref="A2:F7">
    <cfRule type="cellIs" dxfId="127" priority="2" operator="equal">
      <formula>"Nevykdytas"</formula>
    </cfRule>
  </conditionalFormatting>
  <conditionalFormatting sqref="A12:F12 A13 C13:F13 A14:B14 E14:F14 F15">
    <cfRule type="cellIs" dxfId="126" priority="10" operator="equal">
      <formula>"Nevykdytas"</formula>
    </cfRule>
  </conditionalFormatting>
  <conditionalFormatting sqref="I3:I4">
    <cfRule type="cellIs" dxfId="125" priority="4" operator="equal">
      <formula>"Nevykdytas"</formula>
    </cfRule>
  </conditionalFormatting>
  <conditionalFormatting sqref="M3:M4">
    <cfRule type="cellIs" dxfId="124" priority="1" operator="equal">
      <formula>"Nevykdytas"</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2:M24"/>
  <sheetViews>
    <sheetView zoomScale="55" zoomScaleNormal="55" workbookViewId="0">
      <pane ySplit="5" topLeftCell="A6" activePane="bottomLeft" state="frozen"/>
      <selection pane="bottomLeft" activeCell="X11" sqref="X11"/>
    </sheetView>
  </sheetViews>
  <sheetFormatPr defaultRowHeight="15" x14ac:dyDescent="0.25"/>
  <cols>
    <col min="2" max="2" width="27.7109375" customWidth="1"/>
    <col min="3" max="3" width="30.28515625" customWidth="1"/>
    <col min="4" max="4" width="15.28515625" customWidth="1"/>
    <col min="5" max="6" width="16.85546875" customWidth="1"/>
    <col min="7" max="7" width="13.85546875" customWidth="1"/>
    <col min="8" max="8" width="41.85546875" customWidth="1"/>
    <col min="9" max="9" width="58.7109375" customWidth="1"/>
    <col min="11" max="11" width="13.85546875" hidden="1" customWidth="1"/>
    <col min="12" max="12" width="54.5703125" hidden="1" customWidth="1"/>
    <col min="13" max="13" width="58.7109375" hidden="1" customWidth="1"/>
    <col min="14" max="14" width="9.140625" customWidth="1"/>
  </cols>
  <sheetData>
    <row r="2" spans="1:13" x14ac:dyDescent="0.25">
      <c r="A2" s="1138"/>
      <c r="B2" s="3" t="s">
        <v>1321</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1322</v>
      </c>
      <c r="B6" s="1070" t="s">
        <v>1323</v>
      </c>
      <c r="C6" s="2"/>
      <c r="D6" s="1071"/>
      <c r="E6" s="1072"/>
      <c r="F6" s="1072"/>
      <c r="G6" s="1072"/>
      <c r="H6" s="1072"/>
      <c r="I6" s="1072"/>
      <c r="K6" s="1072"/>
      <c r="L6" s="1072"/>
      <c r="M6" s="1072"/>
    </row>
    <row r="7" spans="1:13" x14ac:dyDescent="0.25">
      <c r="A7" s="1079" t="s">
        <v>1324</v>
      </c>
      <c r="B7" s="1105" t="s">
        <v>1325</v>
      </c>
      <c r="C7" s="1070"/>
      <c r="D7" s="1103"/>
      <c r="E7" s="1106"/>
      <c r="F7" s="1106"/>
      <c r="G7" s="1074"/>
      <c r="H7" s="1074"/>
      <c r="I7" s="1074"/>
      <c r="K7" s="1074"/>
      <c r="L7" s="1074"/>
      <c r="M7" s="1074"/>
    </row>
    <row r="8" spans="1:13" ht="37.5" customHeight="1" x14ac:dyDescent="0.25">
      <c r="A8" s="10" t="s">
        <v>1326</v>
      </c>
      <c r="B8" s="51" t="s">
        <v>1327</v>
      </c>
      <c r="C8" s="1238" t="s">
        <v>1328</v>
      </c>
      <c r="D8" s="21" t="s">
        <v>87</v>
      </c>
      <c r="E8" s="10" t="s">
        <v>772</v>
      </c>
      <c r="F8" s="58" t="s">
        <v>784</v>
      </c>
      <c r="G8" s="227" t="s">
        <v>457</v>
      </c>
      <c r="H8" s="108" t="s">
        <v>1329</v>
      </c>
      <c r="I8" s="83"/>
      <c r="K8" s="102" t="s">
        <v>457</v>
      </c>
      <c r="L8" s="260" t="s">
        <v>1330</v>
      </c>
      <c r="M8" s="260"/>
    </row>
    <row r="9" spans="1:13" ht="45.75" customHeight="1" x14ac:dyDescent="0.25">
      <c r="A9" s="12" t="s">
        <v>1331</v>
      </c>
      <c r="B9" s="91" t="s">
        <v>1332</v>
      </c>
      <c r="C9" s="1238"/>
      <c r="D9" s="93" t="s">
        <v>87</v>
      </c>
      <c r="E9" s="12" t="s">
        <v>1333</v>
      </c>
      <c r="F9" s="124" t="s">
        <v>784</v>
      </c>
      <c r="G9" s="797" t="s">
        <v>26</v>
      </c>
      <c r="H9" s="107" t="s">
        <v>1334</v>
      </c>
      <c r="I9" s="228" t="s">
        <v>1335</v>
      </c>
      <c r="K9" s="102" t="s">
        <v>457</v>
      </c>
      <c r="L9" s="264" t="s">
        <v>1330</v>
      </c>
      <c r="M9" s="264"/>
    </row>
    <row r="10" spans="1:13" ht="178.5" customHeight="1" x14ac:dyDescent="0.25">
      <c r="A10" s="26" t="s">
        <v>1336</v>
      </c>
      <c r="B10" s="51" t="s">
        <v>1337</v>
      </c>
      <c r="C10" s="1238"/>
      <c r="D10" s="93" t="s">
        <v>57</v>
      </c>
      <c r="E10" s="24" t="s">
        <v>1338</v>
      </c>
      <c r="F10" s="58" t="s">
        <v>1339</v>
      </c>
      <c r="G10" s="797" t="s">
        <v>26</v>
      </c>
      <c r="H10" s="107" t="s">
        <v>1340</v>
      </c>
      <c r="I10" s="229" t="s">
        <v>1341</v>
      </c>
      <c r="K10" s="97" t="s">
        <v>26</v>
      </c>
      <c r="L10" s="260" t="s">
        <v>1342</v>
      </c>
      <c r="M10" s="268" t="s">
        <v>1343</v>
      </c>
    </row>
    <row r="11" spans="1:13" ht="408.75" customHeight="1" x14ac:dyDescent="0.25">
      <c r="A11" s="26" t="s">
        <v>1344</v>
      </c>
      <c r="B11" s="51" t="s">
        <v>1345</v>
      </c>
      <c r="C11" s="1238"/>
      <c r="D11" s="93" t="s">
        <v>39</v>
      </c>
      <c r="E11" s="24" t="s">
        <v>784</v>
      </c>
      <c r="F11" s="110" t="s">
        <v>772</v>
      </c>
      <c r="G11" s="797" t="s">
        <v>26</v>
      </c>
      <c r="H11" s="107" t="s">
        <v>1346</v>
      </c>
      <c r="I11" s="83" t="s">
        <v>1347</v>
      </c>
      <c r="K11" s="97" t="s">
        <v>26</v>
      </c>
      <c r="L11" s="264" t="s">
        <v>1348</v>
      </c>
      <c r="M11" s="260" t="s">
        <v>1349</v>
      </c>
    </row>
    <row r="12" spans="1:13" ht="112.5" customHeight="1" x14ac:dyDescent="0.25">
      <c r="A12" s="26" t="s">
        <v>1350</v>
      </c>
      <c r="B12" s="51" t="s">
        <v>1351</v>
      </c>
      <c r="C12" s="1238"/>
      <c r="D12" s="93" t="s">
        <v>57</v>
      </c>
      <c r="E12" s="24" t="s">
        <v>784</v>
      </c>
      <c r="F12" s="110" t="s">
        <v>772</v>
      </c>
      <c r="G12" s="797" t="s">
        <v>26</v>
      </c>
      <c r="H12" s="108" t="s">
        <v>1352</v>
      </c>
      <c r="I12" s="83" t="s">
        <v>1353</v>
      </c>
      <c r="K12" s="97" t="s">
        <v>26</v>
      </c>
      <c r="L12" s="260" t="s">
        <v>1354</v>
      </c>
      <c r="M12" s="260" t="s">
        <v>1355</v>
      </c>
    </row>
    <row r="13" spans="1:13" ht="45" customHeight="1" x14ac:dyDescent="0.25">
      <c r="A13" s="26" t="s">
        <v>1356</v>
      </c>
      <c r="B13" s="51" t="s">
        <v>1357</v>
      </c>
      <c r="C13" s="1238"/>
      <c r="D13" s="93" t="s">
        <v>57</v>
      </c>
      <c r="E13" s="24" t="s">
        <v>784</v>
      </c>
      <c r="F13" s="110" t="s">
        <v>772</v>
      </c>
      <c r="G13" s="797" t="s">
        <v>26</v>
      </c>
      <c r="H13" s="107" t="s">
        <v>1358</v>
      </c>
      <c r="I13" s="228" t="s">
        <v>1359</v>
      </c>
      <c r="K13" s="97" t="s">
        <v>26</v>
      </c>
      <c r="L13" s="264" t="s">
        <v>1360</v>
      </c>
      <c r="M13" s="264" t="s">
        <v>1361</v>
      </c>
    </row>
    <row r="14" spans="1:13" x14ac:dyDescent="0.25">
      <c r="A14" s="78"/>
      <c r="G14" s="13"/>
      <c r="H14" s="117"/>
      <c r="I14" s="117"/>
      <c r="K14" s="13"/>
      <c r="L14" s="117"/>
      <c r="M14" s="117"/>
    </row>
    <row r="15" spans="1:13" x14ac:dyDescent="0.25">
      <c r="A15" s="1079" t="s">
        <v>1362</v>
      </c>
      <c r="B15" s="1129" t="s">
        <v>1363</v>
      </c>
      <c r="C15" s="1105"/>
      <c r="D15" s="1103"/>
      <c r="E15" s="1106"/>
      <c r="F15" s="1106"/>
      <c r="G15" s="87"/>
      <c r="K15" s="87"/>
    </row>
    <row r="16" spans="1:13" ht="189.75" customHeight="1" x14ac:dyDescent="0.25">
      <c r="A16" s="12" t="s">
        <v>1364</v>
      </c>
      <c r="B16" s="27" t="s">
        <v>1365</v>
      </c>
      <c r="C16" s="1289" t="s">
        <v>1366</v>
      </c>
      <c r="D16" s="12" t="s">
        <v>57</v>
      </c>
      <c r="E16" s="12" t="s">
        <v>784</v>
      </c>
      <c r="F16" s="110" t="s">
        <v>772</v>
      </c>
      <c r="G16" s="227" t="s">
        <v>26</v>
      </c>
      <c r="H16" s="823" t="s">
        <v>1367</v>
      </c>
      <c r="I16" s="231" t="s">
        <v>1368</v>
      </c>
      <c r="K16" s="12" t="s">
        <v>26</v>
      </c>
      <c r="L16" s="518" t="s">
        <v>1369</v>
      </c>
      <c r="M16" s="518" t="s">
        <v>1370</v>
      </c>
    </row>
    <row r="17" spans="1:13" ht="258" customHeight="1" x14ac:dyDescent="0.25">
      <c r="A17" s="12" t="s">
        <v>1371</v>
      </c>
      <c r="B17" s="14" t="s">
        <v>1372</v>
      </c>
      <c r="C17" s="1290"/>
      <c r="D17" s="24" t="s">
        <v>57</v>
      </c>
      <c r="E17" s="12" t="s">
        <v>784</v>
      </c>
      <c r="F17" s="110" t="s">
        <v>772</v>
      </c>
      <c r="G17" s="227" t="s">
        <v>26</v>
      </c>
      <c r="H17" s="823" t="s">
        <v>1373</v>
      </c>
      <c r="I17" s="231" t="s">
        <v>1374</v>
      </c>
      <c r="K17" s="102" t="s">
        <v>26</v>
      </c>
      <c r="L17" s="254" t="s">
        <v>1375</v>
      </c>
      <c r="M17" s="254" t="s">
        <v>1376</v>
      </c>
    </row>
    <row r="18" spans="1:13" ht="409.5" customHeight="1" x14ac:dyDescent="0.25">
      <c r="A18" s="26" t="s">
        <v>1377</v>
      </c>
      <c r="B18" s="27" t="s">
        <v>1378</v>
      </c>
      <c r="C18" s="1291"/>
      <c r="D18" s="24" t="s">
        <v>57</v>
      </c>
      <c r="E18" s="24" t="s">
        <v>784</v>
      </c>
      <c r="F18" s="110" t="s">
        <v>772</v>
      </c>
      <c r="G18" s="227" t="s">
        <v>26</v>
      </c>
      <c r="H18" s="823" t="s">
        <v>1379</v>
      </c>
      <c r="I18" s="231" t="s">
        <v>1380</v>
      </c>
      <c r="K18" s="102" t="s">
        <v>26</v>
      </c>
      <c r="L18" s="254" t="s">
        <v>1381</v>
      </c>
      <c r="M18" s="254" t="s">
        <v>1382</v>
      </c>
    </row>
    <row r="19" spans="1:13" x14ac:dyDescent="0.25">
      <c r="A19" s="78"/>
      <c r="G19" s="87"/>
      <c r="K19" s="87"/>
    </row>
    <row r="20" spans="1:13" x14ac:dyDescent="0.25">
      <c r="A20" s="1079" t="s">
        <v>1383</v>
      </c>
      <c r="B20" s="1129" t="s">
        <v>1384</v>
      </c>
      <c r="C20" s="1105"/>
      <c r="D20" s="1103"/>
      <c r="E20" s="1106"/>
      <c r="F20" s="1106"/>
      <c r="G20" s="87"/>
      <c r="K20" s="87"/>
    </row>
    <row r="21" spans="1:13" ht="256.5" customHeight="1" x14ac:dyDescent="0.25">
      <c r="A21" s="10" t="s">
        <v>1385</v>
      </c>
      <c r="B21" s="27" t="s">
        <v>1386</v>
      </c>
      <c r="C21" s="1289" t="s">
        <v>1387</v>
      </c>
      <c r="D21" s="10" t="s">
        <v>57</v>
      </c>
      <c r="E21" s="24" t="s">
        <v>772</v>
      </c>
      <c r="F21" s="110" t="s">
        <v>784</v>
      </c>
      <c r="G21" s="227" t="s">
        <v>26</v>
      </c>
      <c r="H21" s="823" t="s">
        <v>1388</v>
      </c>
      <c r="I21" s="231" t="s">
        <v>1389</v>
      </c>
      <c r="K21" s="102" t="s">
        <v>26</v>
      </c>
      <c r="L21" s="254" t="s">
        <v>1390</v>
      </c>
      <c r="M21" s="254" t="s">
        <v>1382</v>
      </c>
    </row>
    <row r="22" spans="1:13" ht="409.5" customHeight="1" x14ac:dyDescent="0.25">
      <c r="A22" s="12" t="s">
        <v>1391</v>
      </c>
      <c r="B22" s="14" t="s">
        <v>1392</v>
      </c>
      <c r="C22" s="1290"/>
      <c r="D22" s="24" t="s">
        <v>39</v>
      </c>
      <c r="E22" s="24" t="s">
        <v>772</v>
      </c>
      <c r="F22" s="110" t="s">
        <v>784</v>
      </c>
      <c r="G22" s="227" t="s">
        <v>26</v>
      </c>
      <c r="H22" s="823" t="s">
        <v>1393</v>
      </c>
      <c r="I22" s="228" t="s">
        <v>1394</v>
      </c>
      <c r="K22" s="12" t="s">
        <v>26</v>
      </c>
      <c r="L22" s="518" t="s">
        <v>1395</v>
      </c>
      <c r="M22" s="1110" t="s">
        <v>1396</v>
      </c>
    </row>
    <row r="23" spans="1:13" ht="289.5" customHeight="1" x14ac:dyDescent="0.25">
      <c r="A23" s="26" t="s">
        <v>1397</v>
      </c>
      <c r="B23" s="27" t="s">
        <v>1398</v>
      </c>
      <c r="C23" s="1291"/>
      <c r="D23" s="24" t="s">
        <v>57</v>
      </c>
      <c r="E23" s="24" t="s">
        <v>784</v>
      </c>
      <c r="F23" s="1111" t="s">
        <v>772</v>
      </c>
      <c r="G23" s="797" t="s">
        <v>26</v>
      </c>
      <c r="H23" s="823" t="s">
        <v>1399</v>
      </c>
      <c r="I23" s="231" t="s">
        <v>1400</v>
      </c>
      <c r="K23" s="67" t="s">
        <v>26</v>
      </c>
      <c r="L23" s="518" t="s">
        <v>1399</v>
      </c>
      <c r="M23" s="518" t="s">
        <v>1401</v>
      </c>
    </row>
    <row r="24" spans="1:13" x14ac:dyDescent="0.25">
      <c r="G24" s="78"/>
    </row>
  </sheetData>
  <mergeCells count="15">
    <mergeCell ref="K3:K4"/>
    <mergeCell ref="L3:L4"/>
    <mergeCell ref="M3:M4"/>
    <mergeCell ref="C21:C23"/>
    <mergeCell ref="H2:I2"/>
    <mergeCell ref="G3:G4"/>
    <mergeCell ref="H3:H4"/>
    <mergeCell ref="I3:I4"/>
    <mergeCell ref="C8:C13"/>
    <mergeCell ref="C16:C18"/>
    <mergeCell ref="A3:A4"/>
    <mergeCell ref="B3:B4"/>
    <mergeCell ref="C3:C4"/>
    <mergeCell ref="D3:D4"/>
    <mergeCell ref="E3:F3"/>
  </mergeCells>
  <conditionalFormatting sqref="A8 C8:F8 A9:B9 E9:F9 F10">
    <cfRule type="cellIs" dxfId="123" priority="16" operator="equal">
      <formula>"Nevykdytas"</formula>
    </cfRule>
  </conditionalFormatting>
  <conditionalFormatting sqref="A2:F7">
    <cfRule type="cellIs" dxfId="122" priority="2" operator="equal">
      <formula>"Nevykdytas"</formula>
    </cfRule>
  </conditionalFormatting>
  <conditionalFormatting sqref="A15:F15 A16 C16:E16 A17:B17 E17">
    <cfRule type="cellIs" dxfId="121" priority="14" operator="equal">
      <formula>"Nevykdytas"</formula>
    </cfRule>
  </conditionalFormatting>
  <conditionalFormatting sqref="A20:F20 A21 C21:D21 A22:B22">
    <cfRule type="cellIs" dxfId="120" priority="13" operator="equal">
      <formula>"Nevykdytas"</formula>
    </cfRule>
  </conditionalFormatting>
  <conditionalFormatting sqref="I3:I4">
    <cfRule type="cellIs" dxfId="119" priority="5" operator="equal">
      <formula>"Nevykdytas"</formula>
    </cfRule>
  </conditionalFormatting>
  <conditionalFormatting sqref="M3:M4">
    <cfRule type="cellIs" dxfId="118" priority="1" operator="equal">
      <formula>"Nevykdytas"</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M25"/>
  <sheetViews>
    <sheetView topLeftCell="A17" zoomScale="70" zoomScaleNormal="70" workbookViewId="0">
      <selection activeCell="I9" sqref="I9"/>
    </sheetView>
  </sheetViews>
  <sheetFormatPr defaultRowHeight="15" x14ac:dyDescent="0.25"/>
  <cols>
    <col min="1" max="1" width="9.28515625" customWidth="1"/>
    <col min="2" max="2" width="30" customWidth="1"/>
    <col min="3" max="3" width="38.5703125" customWidth="1"/>
    <col min="4" max="4" width="13.7109375" customWidth="1"/>
    <col min="5" max="6" width="16.7109375" customWidth="1"/>
    <col min="7" max="7" width="13.85546875" customWidth="1"/>
    <col min="8" max="8" width="54.42578125" customWidth="1"/>
    <col min="9" max="9" width="57.42578125" customWidth="1"/>
    <col min="11" max="11" width="13.85546875" hidden="1" customWidth="1"/>
    <col min="12" max="12" width="54.42578125" hidden="1" customWidth="1"/>
    <col min="13" max="13" width="57.42578125" hidden="1" customWidth="1"/>
    <col min="14" max="14" width="9.140625" customWidth="1"/>
  </cols>
  <sheetData>
    <row r="1" spans="1:13" x14ac:dyDescent="0.25">
      <c r="A1" s="1137"/>
      <c r="B1" s="1"/>
      <c r="C1" s="1"/>
      <c r="D1" s="1"/>
      <c r="E1" s="1"/>
      <c r="F1" s="1"/>
      <c r="G1" s="1"/>
      <c r="H1" s="2"/>
      <c r="I1" s="2"/>
    </row>
    <row r="2" spans="1:13" x14ac:dyDescent="0.25">
      <c r="A2" s="1138"/>
      <c r="B2" s="3" t="s">
        <v>2</v>
      </c>
      <c r="C2" s="1"/>
      <c r="D2" s="1"/>
      <c r="E2" s="1"/>
      <c r="F2" s="4" t="s">
        <v>3</v>
      </c>
      <c r="G2" s="1"/>
      <c r="H2" s="1210"/>
      <c r="I2" s="1228"/>
    </row>
    <row r="3" spans="1:13" ht="32.25" customHeight="1" x14ac:dyDescent="0.25">
      <c r="A3" s="1216" t="s">
        <v>4</v>
      </c>
      <c r="B3" s="1211" t="s">
        <v>5</v>
      </c>
      <c r="C3" s="1211" t="s">
        <v>6</v>
      </c>
      <c r="D3" s="1219" t="s">
        <v>7</v>
      </c>
      <c r="E3" s="1221" t="s">
        <v>8</v>
      </c>
      <c r="F3" s="1250"/>
      <c r="G3" s="1229" t="s">
        <v>9</v>
      </c>
      <c r="H3" s="1213" t="s">
        <v>10</v>
      </c>
      <c r="I3" s="1215" t="s">
        <v>11</v>
      </c>
      <c r="K3" s="1229" t="s">
        <v>9</v>
      </c>
      <c r="L3" s="1231" t="s">
        <v>12</v>
      </c>
      <c r="M3" s="1215" t="s">
        <v>11</v>
      </c>
    </row>
    <row r="4" spans="1:13" ht="40.5" customHeight="1" x14ac:dyDescent="0.25">
      <c r="A4" s="1223"/>
      <c r="B4" s="1224"/>
      <c r="C4" s="1224"/>
      <c r="D4" s="1224"/>
      <c r="E4" s="5" t="s">
        <v>13</v>
      </c>
      <c r="F4" s="5" t="s">
        <v>14</v>
      </c>
      <c r="G4" s="1230"/>
      <c r="H4" s="1214"/>
      <c r="I4" s="1214"/>
      <c r="K4" s="1230"/>
      <c r="L4" s="1232"/>
      <c r="M4" s="1214"/>
    </row>
    <row r="5" spans="1:13" ht="15" customHeight="1" x14ac:dyDescent="0.25">
      <c r="A5" s="1139">
        <v>1</v>
      </c>
      <c r="B5" s="6">
        <v>2</v>
      </c>
      <c r="C5" s="7" t="s">
        <v>15</v>
      </c>
      <c r="D5" s="6">
        <v>4</v>
      </c>
      <c r="E5" s="6">
        <v>5</v>
      </c>
      <c r="F5" s="6">
        <v>6</v>
      </c>
      <c r="G5" s="6">
        <v>7</v>
      </c>
      <c r="H5" s="8">
        <v>8</v>
      </c>
      <c r="I5" s="8">
        <v>9</v>
      </c>
      <c r="K5" s="6"/>
      <c r="L5" s="8"/>
      <c r="M5" s="8"/>
    </row>
    <row r="6" spans="1:13" x14ac:dyDescent="0.25">
      <c r="A6" s="17" t="s">
        <v>104</v>
      </c>
      <c r="B6" s="1070" t="s">
        <v>105</v>
      </c>
      <c r="C6" s="2"/>
      <c r="D6" s="1071"/>
      <c r="E6" s="1072"/>
      <c r="F6" s="1072"/>
      <c r="G6" s="1072"/>
      <c r="H6" s="1072"/>
      <c r="I6" s="1072"/>
      <c r="K6" s="1072"/>
      <c r="L6" s="1072"/>
      <c r="M6" s="1072"/>
    </row>
    <row r="7" spans="1:13" ht="17.25" customHeight="1" x14ac:dyDescent="0.25">
      <c r="A7" s="17" t="s">
        <v>106</v>
      </c>
      <c r="B7" s="1070" t="s">
        <v>107</v>
      </c>
      <c r="C7" s="1070"/>
      <c r="D7" s="1069"/>
      <c r="E7" s="1074"/>
      <c r="F7" s="1074"/>
      <c r="G7" s="1074"/>
      <c r="H7" s="1074"/>
      <c r="I7" s="1074"/>
      <c r="K7" s="1074"/>
      <c r="L7" s="1074"/>
      <c r="M7" s="1074"/>
    </row>
    <row r="8" spans="1:13" ht="216" customHeight="1" x14ac:dyDescent="0.25">
      <c r="A8" s="1233" t="s">
        <v>108</v>
      </c>
      <c r="B8" s="1235" t="s">
        <v>109</v>
      </c>
      <c r="C8" s="1236" t="s">
        <v>110</v>
      </c>
      <c r="D8" s="1242" t="s">
        <v>73</v>
      </c>
      <c r="E8" s="1242" t="s">
        <v>111</v>
      </c>
      <c r="F8" s="1244"/>
      <c r="G8" s="788" t="s">
        <v>26</v>
      </c>
      <c r="H8" s="789" t="s">
        <v>112</v>
      </c>
      <c r="I8" s="243"/>
      <c r="K8" s="12" t="s">
        <v>113</v>
      </c>
      <c r="L8" s="14" t="s">
        <v>114</v>
      </c>
      <c r="M8" s="14"/>
    </row>
    <row r="9" spans="1:13" ht="107.45" customHeight="1" x14ac:dyDescent="0.25">
      <c r="A9" s="1234"/>
      <c r="B9" s="1235"/>
      <c r="C9" s="1237"/>
      <c r="D9" s="1243"/>
      <c r="E9" s="1243"/>
      <c r="F9" s="1245"/>
      <c r="G9" s="227" t="s">
        <v>115</v>
      </c>
      <c r="H9" s="517" t="s">
        <v>116</v>
      </c>
      <c r="I9" s="243"/>
      <c r="K9" s="102" t="s">
        <v>115</v>
      </c>
      <c r="L9" s="98" t="s">
        <v>117</v>
      </c>
      <c r="M9" s="98"/>
    </row>
    <row r="10" spans="1:13" ht="23.25" customHeight="1" x14ac:dyDescent="0.25">
      <c r="A10" s="1234"/>
      <c r="B10" s="1235"/>
      <c r="C10" s="1238"/>
      <c r="D10" s="1240" t="s">
        <v>57</v>
      </c>
      <c r="E10" s="1240" t="s">
        <v>118</v>
      </c>
      <c r="F10" s="1240"/>
      <c r="G10" s="1246" t="s">
        <v>26</v>
      </c>
      <c r="H10" s="1248" t="s">
        <v>119</v>
      </c>
      <c r="I10" s="1253" t="s">
        <v>119</v>
      </c>
      <c r="K10" s="1256" t="s">
        <v>26</v>
      </c>
      <c r="L10" s="1251" t="s">
        <v>120</v>
      </c>
      <c r="M10" s="1251" t="s">
        <v>120</v>
      </c>
    </row>
    <row r="11" spans="1:13" ht="30" customHeight="1" x14ac:dyDescent="0.25">
      <c r="A11" s="1233"/>
      <c r="B11" s="1235"/>
      <c r="C11" s="1239"/>
      <c r="D11" s="1241"/>
      <c r="E11" s="1241"/>
      <c r="F11" s="1241"/>
      <c r="G11" s="1247"/>
      <c r="H11" s="1249"/>
      <c r="I11" s="1254"/>
      <c r="K11" s="1257"/>
      <c r="L11" s="1252"/>
      <c r="M11" s="1252"/>
    </row>
    <row r="12" spans="1:13" x14ac:dyDescent="0.25">
      <c r="A12" s="17" t="s">
        <v>121</v>
      </c>
      <c r="B12" s="16" t="s">
        <v>122</v>
      </c>
      <c r="C12" s="16"/>
      <c r="D12" s="17"/>
      <c r="E12" s="17"/>
      <c r="F12" s="17"/>
      <c r="G12" s="13"/>
      <c r="H12" s="15"/>
      <c r="I12" s="15"/>
      <c r="K12" s="12"/>
      <c r="L12" s="14"/>
      <c r="M12" s="14"/>
    </row>
    <row r="13" spans="1:13" ht="182.25" customHeight="1" x14ac:dyDescent="0.25">
      <c r="A13" s="10" t="s">
        <v>123</v>
      </c>
      <c r="B13" s="11" t="s">
        <v>124</v>
      </c>
      <c r="C13" s="11" t="s">
        <v>125</v>
      </c>
      <c r="D13" s="10" t="s">
        <v>57</v>
      </c>
      <c r="E13" s="24" t="s">
        <v>126</v>
      </c>
      <c r="F13" s="58"/>
      <c r="G13" s="1004" t="s">
        <v>26</v>
      </c>
      <c r="H13" s="790" t="s">
        <v>127</v>
      </c>
      <c r="I13" s="228" t="s">
        <v>128</v>
      </c>
      <c r="K13" s="102" t="s">
        <v>26</v>
      </c>
      <c r="L13" s="526" t="s">
        <v>129</v>
      </c>
      <c r="M13" s="96" t="s">
        <v>130</v>
      </c>
    </row>
    <row r="14" spans="1:13" x14ac:dyDescent="0.25">
      <c r="A14" s="13"/>
      <c r="B14" s="15"/>
      <c r="C14" s="15"/>
      <c r="D14" s="13"/>
      <c r="E14" s="13"/>
      <c r="F14" s="13"/>
      <c r="G14" s="13"/>
      <c r="H14" s="117"/>
      <c r="I14" s="117"/>
      <c r="K14" s="12"/>
      <c r="L14" s="1078"/>
      <c r="M14" s="1078"/>
    </row>
    <row r="15" spans="1:13" x14ac:dyDescent="0.25">
      <c r="A15" s="17" t="s">
        <v>131</v>
      </c>
      <c r="B15" s="16" t="s">
        <v>132</v>
      </c>
      <c r="C15" s="16"/>
      <c r="D15" s="16"/>
      <c r="E15" s="17"/>
      <c r="F15" s="17"/>
      <c r="G15" s="13"/>
      <c r="H15" s="117"/>
      <c r="I15" s="117"/>
      <c r="K15" s="12"/>
      <c r="L15" s="1078"/>
      <c r="M15" s="1078"/>
    </row>
    <row r="16" spans="1:13" s="36" customFormat="1" ht="57.75" customHeight="1" x14ac:dyDescent="0.15">
      <c r="A16" s="10" t="s">
        <v>133</v>
      </c>
      <c r="B16" s="11" t="s">
        <v>134</v>
      </c>
      <c r="C16" s="1206" t="s">
        <v>135</v>
      </c>
      <c r="D16" s="10" t="s">
        <v>57</v>
      </c>
      <c r="E16" s="110" t="s">
        <v>32</v>
      </c>
      <c r="F16" s="347"/>
      <c r="G16" s="227" t="s">
        <v>26</v>
      </c>
      <c r="H16" s="998" t="s">
        <v>136</v>
      </c>
      <c r="I16" s="999" t="s">
        <v>137</v>
      </c>
      <c r="K16" s="102" t="s">
        <v>26</v>
      </c>
      <c r="L16" s="96" t="s">
        <v>138</v>
      </c>
      <c r="M16" s="299" t="s">
        <v>139</v>
      </c>
    </row>
    <row r="17" spans="1:13" ht="62.25" customHeight="1" x14ac:dyDescent="0.25">
      <c r="A17" s="10" t="s">
        <v>140</v>
      </c>
      <c r="B17" s="11" t="s">
        <v>141</v>
      </c>
      <c r="C17" s="1209"/>
      <c r="D17" s="10" t="s">
        <v>39</v>
      </c>
      <c r="E17" s="24" t="s">
        <v>32</v>
      </c>
      <c r="F17" s="127" t="s">
        <v>25</v>
      </c>
      <c r="G17" s="227" t="s">
        <v>26</v>
      </c>
      <c r="H17" s="783" t="s">
        <v>142</v>
      </c>
      <c r="I17" s="792" t="s">
        <v>143</v>
      </c>
      <c r="K17" s="102" t="s">
        <v>26</v>
      </c>
      <c r="L17" s="911" t="s">
        <v>144</v>
      </c>
      <c r="M17" s="911" t="s">
        <v>145</v>
      </c>
    </row>
    <row r="18" spans="1:13" ht="137.25" customHeight="1" x14ac:dyDescent="0.25">
      <c r="A18" s="10" t="s">
        <v>146</v>
      </c>
      <c r="B18" s="27" t="s">
        <v>147</v>
      </c>
      <c r="C18" s="1209"/>
      <c r="D18" s="25" t="s">
        <v>57</v>
      </c>
      <c r="E18" s="24" t="s">
        <v>32</v>
      </c>
      <c r="F18" s="649" t="s">
        <v>40</v>
      </c>
      <c r="G18" s="227" t="s">
        <v>26</v>
      </c>
      <c r="H18" s="1000" t="s">
        <v>148</v>
      </c>
      <c r="I18" s="793" t="s">
        <v>149</v>
      </c>
      <c r="K18" s="102" t="s">
        <v>26</v>
      </c>
      <c r="L18" s="911" t="s">
        <v>150</v>
      </c>
      <c r="M18" s="911" t="s">
        <v>151</v>
      </c>
    </row>
    <row r="19" spans="1:13" ht="36" customHeight="1" x14ac:dyDescent="0.25">
      <c r="A19" s="10" t="s">
        <v>152</v>
      </c>
      <c r="B19" s="27" t="s">
        <v>153</v>
      </c>
      <c r="C19" s="1207"/>
      <c r="D19" s="26" t="s">
        <v>87</v>
      </c>
      <c r="E19" s="110" t="s">
        <v>32</v>
      </c>
      <c r="F19" s="71"/>
      <c r="G19" s="227" t="s">
        <v>26</v>
      </c>
      <c r="H19" s="241" t="s">
        <v>154</v>
      </c>
      <c r="I19" s="33" t="s">
        <v>155</v>
      </c>
      <c r="K19" s="102" t="s">
        <v>26</v>
      </c>
      <c r="L19" s="299" t="s">
        <v>154</v>
      </c>
      <c r="M19" s="96" t="s">
        <v>155</v>
      </c>
    </row>
    <row r="20" spans="1:13" ht="25.5" customHeight="1" x14ac:dyDescent="0.25">
      <c r="A20" s="78"/>
      <c r="G20" s="100"/>
      <c r="H20" s="1136"/>
      <c r="I20" s="101"/>
      <c r="K20" s="102"/>
      <c r="L20" s="912" t="s">
        <v>156</v>
      </c>
      <c r="M20" s="98"/>
    </row>
    <row r="21" spans="1:13" ht="13.15" customHeight="1" x14ac:dyDescent="0.25">
      <c r="A21" s="17" t="s">
        <v>157</v>
      </c>
      <c r="B21" s="16" t="s">
        <v>158</v>
      </c>
      <c r="C21" s="16"/>
      <c r="D21" s="17"/>
      <c r="E21" s="17"/>
      <c r="F21" s="1079"/>
      <c r="G21" s="1080"/>
      <c r="K21" s="1081"/>
      <c r="L21" s="189"/>
      <c r="M21" s="189"/>
    </row>
    <row r="22" spans="1:13" ht="46.9" hidden="1" customHeight="1" x14ac:dyDescent="0.25">
      <c r="A22" s="79" t="s">
        <v>159</v>
      </c>
      <c r="B22" s="518" t="s">
        <v>160</v>
      </c>
      <c r="C22" s="1255" t="s">
        <v>161</v>
      </c>
      <c r="D22" s="79" t="s">
        <v>65</v>
      </c>
      <c r="E22" s="71" t="s">
        <v>32</v>
      </c>
      <c r="F22" s="658"/>
      <c r="G22" s="1002"/>
      <c r="H22" s="1003" t="s">
        <v>162</v>
      </c>
      <c r="I22" s="794"/>
      <c r="K22" s="913" t="s">
        <v>67</v>
      </c>
      <c r="L22" s="911"/>
      <c r="M22" s="98"/>
    </row>
    <row r="23" spans="1:13" ht="171.75" customHeight="1" x14ac:dyDescent="0.25">
      <c r="A23" s="79" t="s">
        <v>163</v>
      </c>
      <c r="B23" s="648" t="s">
        <v>164</v>
      </c>
      <c r="C23" s="1238"/>
      <c r="D23" s="79" t="s">
        <v>87</v>
      </c>
      <c r="E23" s="71" t="s">
        <v>32</v>
      </c>
      <c r="F23" s="650" t="s">
        <v>25</v>
      </c>
      <c r="G23" s="791" t="s">
        <v>26</v>
      </c>
      <c r="H23" s="105" t="s">
        <v>165</v>
      </c>
      <c r="I23" s="997" t="s">
        <v>166</v>
      </c>
      <c r="K23" s="102" t="s">
        <v>26</v>
      </c>
      <c r="L23" s="96" t="s">
        <v>167</v>
      </c>
      <c r="M23" s="96" t="s">
        <v>168</v>
      </c>
    </row>
    <row r="24" spans="1:13" ht="40.5" hidden="1" customHeight="1" x14ac:dyDescent="0.25">
      <c r="A24" s="79" t="s">
        <v>169</v>
      </c>
      <c r="B24" s="648" t="s">
        <v>170</v>
      </c>
      <c r="C24" s="1238"/>
      <c r="D24" s="79" t="s">
        <v>65</v>
      </c>
      <c r="E24" s="79" t="s">
        <v>171</v>
      </c>
      <c r="F24" s="21"/>
      <c r="G24" s="227"/>
      <c r="H24" s="105"/>
      <c r="I24" s="33"/>
      <c r="K24" s="102" t="s">
        <v>172</v>
      </c>
      <c r="L24" s="96" t="s">
        <v>173</v>
      </c>
      <c r="M24" s="96" t="s">
        <v>174</v>
      </c>
    </row>
    <row r="25" spans="1:13" ht="146.25" customHeight="1" x14ac:dyDescent="0.25">
      <c r="A25" s="79" t="s">
        <v>175</v>
      </c>
      <c r="B25" s="80" t="s">
        <v>176</v>
      </c>
      <c r="C25" s="1238"/>
      <c r="D25" s="85" t="s">
        <v>73</v>
      </c>
      <c r="E25" s="71" t="s">
        <v>58</v>
      </c>
      <c r="F25" s="93" t="s">
        <v>177</v>
      </c>
      <c r="G25" s="227" t="s">
        <v>26</v>
      </c>
      <c r="H25" s="105" t="s">
        <v>178</v>
      </c>
      <c r="I25" s="997" t="s">
        <v>179</v>
      </c>
      <c r="K25" s="102" t="s">
        <v>26</v>
      </c>
      <c r="L25" s="96" t="s">
        <v>178</v>
      </c>
      <c r="M25" s="96" t="s">
        <v>180</v>
      </c>
    </row>
  </sheetData>
  <mergeCells count="29">
    <mergeCell ref="I10:I11"/>
    <mergeCell ref="F10:F11"/>
    <mergeCell ref="C16:C19"/>
    <mergeCell ref="C22:C25"/>
    <mergeCell ref="K10:K11"/>
    <mergeCell ref="L10:L11"/>
    <mergeCell ref="M10:M11"/>
    <mergeCell ref="K3:K4"/>
    <mergeCell ref="L3:L4"/>
    <mergeCell ref="M3:M4"/>
    <mergeCell ref="H2:I2"/>
    <mergeCell ref="A3:A4"/>
    <mergeCell ref="B3:B4"/>
    <mergeCell ref="C3:C4"/>
    <mergeCell ref="D3:D4"/>
    <mergeCell ref="E3:F3"/>
    <mergeCell ref="I3:I4"/>
    <mergeCell ref="A8:A11"/>
    <mergeCell ref="B8:B11"/>
    <mergeCell ref="C8:C11"/>
    <mergeCell ref="G3:G4"/>
    <mergeCell ref="H3:H4"/>
    <mergeCell ref="D10:D11"/>
    <mergeCell ref="E10:E11"/>
    <mergeCell ref="E8:E9"/>
    <mergeCell ref="F8:F9"/>
    <mergeCell ref="D8:D9"/>
    <mergeCell ref="G10:G11"/>
    <mergeCell ref="H10:H11"/>
  </mergeCells>
  <phoneticPr fontId="46" type="noConversion"/>
  <conditionalFormatting sqref="A1:F7">
    <cfRule type="cellIs" dxfId="232" priority="6" operator="equal">
      <formula>"Nevykdytas"</formula>
    </cfRule>
  </conditionalFormatting>
  <conditionalFormatting sqref="A21:F21 A22 C22:D22 F22:F23 A23:B23 D23 A24:A25">
    <cfRule type="cellIs" dxfId="231" priority="9" operator="equal">
      <formula>"Nevykdytas"</formula>
    </cfRule>
  </conditionalFormatting>
  <conditionalFormatting sqref="B24 D24:F24">
    <cfRule type="cellIs" dxfId="230" priority="8" operator="equal">
      <formula>"Nevykdytas"</formula>
    </cfRule>
  </conditionalFormatting>
  <conditionalFormatting sqref="C8:F8 A8:A9 C9 D10:F10 A12:F12 A13:D13 F13 A14:F15 A16:D16 F16:F17 A17:B17 D17 A18:A19">
    <cfRule type="cellIs" dxfId="229" priority="12" operator="equal">
      <formula>"Nevykdytas"</formula>
    </cfRule>
  </conditionalFormatting>
  <conditionalFormatting sqref="I3:I4">
    <cfRule type="cellIs" dxfId="228" priority="2" operator="equal">
      <formula>"Nevykdytas"</formula>
    </cfRule>
  </conditionalFormatting>
  <conditionalFormatting sqref="M3:M4">
    <cfRule type="cellIs" dxfId="227" priority="1" operator="equal">
      <formula>"Nevykdytas"</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2:N22"/>
  <sheetViews>
    <sheetView zoomScale="70" zoomScaleNormal="70" workbookViewId="0">
      <pane ySplit="5" topLeftCell="A6" activePane="bottomLeft" state="frozen"/>
      <selection pane="bottomLeft" activeCell="T11" sqref="T11"/>
    </sheetView>
  </sheetViews>
  <sheetFormatPr defaultColWidth="9.140625" defaultRowHeight="15" x14ac:dyDescent="0.25"/>
  <cols>
    <col min="1" max="1" width="9.140625" style="74"/>
    <col min="2" max="2" width="30" style="74" customWidth="1"/>
    <col min="3" max="3" width="38.7109375" style="74" customWidth="1"/>
    <col min="4" max="6" width="16.85546875" style="74" customWidth="1"/>
    <col min="7" max="7" width="13.85546875" style="74" customWidth="1"/>
    <col min="8" max="8" width="54.5703125" style="74" customWidth="1"/>
    <col min="9" max="9" width="58.7109375" style="74" customWidth="1"/>
    <col min="10" max="10" width="9.140625" style="74" customWidth="1"/>
    <col min="11" max="11" width="13.85546875" style="74" hidden="1" customWidth="1"/>
    <col min="12" max="12" width="54.5703125" style="74" hidden="1" customWidth="1"/>
    <col min="13" max="13" width="58.7109375" style="74" hidden="1" customWidth="1"/>
    <col min="14" max="15" width="9.140625" style="74" customWidth="1"/>
    <col min="16" max="16384" width="9.140625" style="74"/>
  </cols>
  <sheetData>
    <row r="2" spans="1:14" x14ac:dyDescent="0.15">
      <c r="A2" s="1138"/>
      <c r="B2" s="72" t="s">
        <v>1321</v>
      </c>
      <c r="C2" s="73"/>
      <c r="D2" s="73"/>
      <c r="E2" s="73"/>
      <c r="F2" s="4" t="s">
        <v>3</v>
      </c>
      <c r="G2" s="73"/>
      <c r="H2" s="1292"/>
      <c r="I2" s="1292"/>
    </row>
    <row r="3" spans="1:14" ht="33" customHeight="1" x14ac:dyDescent="0.25">
      <c r="A3" s="1216" t="s">
        <v>4</v>
      </c>
      <c r="B3" s="1211" t="s">
        <v>5</v>
      </c>
      <c r="C3" s="1211" t="s">
        <v>6</v>
      </c>
      <c r="D3" s="1219" t="s">
        <v>7</v>
      </c>
      <c r="E3" s="1221" t="s">
        <v>8</v>
      </c>
      <c r="F3" s="1222"/>
      <c r="G3" s="1211" t="s">
        <v>9</v>
      </c>
      <c r="H3" s="1213" t="s">
        <v>10</v>
      </c>
      <c r="I3" s="1215" t="s">
        <v>11</v>
      </c>
      <c r="J3"/>
      <c r="K3" s="1211" t="s">
        <v>9</v>
      </c>
      <c r="L3" s="1213" t="s">
        <v>12</v>
      </c>
      <c r="M3" s="1215" t="s">
        <v>11</v>
      </c>
      <c r="N3"/>
    </row>
    <row r="4" spans="1:14" ht="40.5" customHeight="1" x14ac:dyDescent="0.25">
      <c r="A4" s="1217"/>
      <c r="B4" s="1218"/>
      <c r="C4" s="1212"/>
      <c r="D4" s="1220"/>
      <c r="E4" s="5" t="s">
        <v>13</v>
      </c>
      <c r="F4" s="5" t="s">
        <v>14</v>
      </c>
      <c r="G4" s="1212"/>
      <c r="H4" s="1214"/>
      <c r="I4" s="1214"/>
      <c r="J4"/>
      <c r="K4" s="1212"/>
      <c r="L4" s="1214"/>
      <c r="M4" s="1214"/>
      <c r="N4"/>
    </row>
    <row r="5" spans="1:14" x14ac:dyDescent="0.25">
      <c r="A5" s="1139">
        <v>1</v>
      </c>
      <c r="B5" s="6">
        <v>2</v>
      </c>
      <c r="C5" s="7" t="s">
        <v>15</v>
      </c>
      <c r="D5" s="6">
        <v>4</v>
      </c>
      <c r="E5" s="6">
        <v>5</v>
      </c>
      <c r="F5" s="6">
        <v>6</v>
      </c>
      <c r="G5" s="6">
        <v>7</v>
      </c>
      <c r="H5" s="8">
        <v>8</v>
      </c>
      <c r="I5" s="8">
        <v>9</v>
      </c>
      <c r="J5"/>
      <c r="K5" s="6">
        <v>7</v>
      </c>
      <c r="L5" s="8">
        <v>8</v>
      </c>
      <c r="M5" s="8">
        <v>9</v>
      </c>
      <c r="N5"/>
    </row>
    <row r="6" spans="1:14" x14ac:dyDescent="0.15">
      <c r="A6" s="17" t="s">
        <v>1402</v>
      </c>
      <c r="B6" s="1112" t="s">
        <v>1403</v>
      </c>
      <c r="C6" s="1113"/>
      <c r="D6" s="1114"/>
      <c r="E6" s="1115"/>
      <c r="F6" s="1115"/>
      <c r="G6" s="1072"/>
      <c r="H6" s="1072"/>
      <c r="I6" s="1072"/>
      <c r="K6" s="1072"/>
      <c r="L6" s="1072"/>
      <c r="M6" s="1072"/>
    </row>
    <row r="7" spans="1:14" x14ac:dyDescent="0.15">
      <c r="A7" s="1079" t="s">
        <v>1404</v>
      </c>
      <c r="B7" s="1129" t="s">
        <v>1405</v>
      </c>
      <c r="C7" s="1116"/>
      <c r="D7" s="1117"/>
      <c r="E7" s="1118"/>
      <c r="F7" s="1118"/>
      <c r="G7" s="1074"/>
      <c r="H7" s="1074"/>
      <c r="I7" s="1074"/>
      <c r="K7" s="1074"/>
      <c r="L7" s="1074"/>
      <c r="M7" s="1074"/>
    </row>
    <row r="8" spans="1:14" ht="49.5" hidden="1" customHeight="1" x14ac:dyDescent="0.25">
      <c r="A8" s="10" t="s">
        <v>1406</v>
      </c>
      <c r="B8" s="37" t="s">
        <v>1407</v>
      </c>
      <c r="C8" s="1266" t="s">
        <v>1408</v>
      </c>
      <c r="D8" s="23" t="s">
        <v>456</v>
      </c>
      <c r="E8" s="23" t="s">
        <v>1333</v>
      </c>
      <c r="F8" s="60" t="s">
        <v>1409</v>
      </c>
      <c r="G8" s="102"/>
      <c r="H8" s="260"/>
      <c r="I8" s="260"/>
      <c r="K8" s="102"/>
      <c r="L8" s="260"/>
      <c r="M8" s="260"/>
    </row>
    <row r="9" spans="1:14" ht="72" hidden="1" customHeight="1" x14ac:dyDescent="0.25">
      <c r="A9" s="12" t="s">
        <v>1410</v>
      </c>
      <c r="B9" s="76" t="s">
        <v>1411</v>
      </c>
      <c r="C9" s="1266"/>
      <c r="D9" s="77" t="s">
        <v>456</v>
      </c>
      <c r="E9" s="75" t="s">
        <v>872</v>
      </c>
      <c r="F9" s="129"/>
      <c r="G9" s="102"/>
      <c r="H9" s="264"/>
      <c r="I9" s="264"/>
      <c r="K9" s="102"/>
      <c r="L9" s="264"/>
      <c r="M9" s="264"/>
    </row>
    <row r="10" spans="1:14" ht="39.75" customHeight="1" x14ac:dyDescent="0.25">
      <c r="A10" s="26" t="s">
        <v>1412</v>
      </c>
      <c r="B10" s="27" t="s">
        <v>1413</v>
      </c>
      <c r="C10" s="1266"/>
      <c r="D10" s="24" t="s">
        <v>87</v>
      </c>
      <c r="E10" s="24" t="s">
        <v>177</v>
      </c>
      <c r="F10" s="58"/>
      <c r="G10" s="125" t="s">
        <v>457</v>
      </c>
      <c r="H10" s="126" t="s">
        <v>2682</v>
      </c>
      <c r="I10" s="229"/>
      <c r="K10" s="97" t="s">
        <v>457</v>
      </c>
      <c r="L10" s="264" t="s">
        <v>1414</v>
      </c>
      <c r="M10" s="268"/>
    </row>
    <row r="11" spans="1:14" ht="50.25" customHeight="1" x14ac:dyDescent="0.25">
      <c r="A11" s="26" t="s">
        <v>1415</v>
      </c>
      <c r="B11" s="27" t="s">
        <v>1416</v>
      </c>
      <c r="C11" s="1266"/>
      <c r="D11" s="24" t="s">
        <v>87</v>
      </c>
      <c r="E11" s="24" t="s">
        <v>177</v>
      </c>
      <c r="F11" s="110"/>
      <c r="G11" s="824" t="s">
        <v>26</v>
      </c>
      <c r="H11" s="126" t="s">
        <v>1360</v>
      </c>
      <c r="I11" s="83"/>
      <c r="K11" s="97" t="s">
        <v>457</v>
      </c>
      <c r="L11" s="264" t="s">
        <v>1414</v>
      </c>
      <c r="M11" s="260" t="s">
        <v>1360</v>
      </c>
    </row>
    <row r="12" spans="1:14" ht="17.25" customHeight="1" x14ac:dyDescent="0.25">
      <c r="A12" s="78"/>
      <c r="D12" s="78"/>
      <c r="E12" s="78"/>
      <c r="F12" s="78"/>
      <c r="G12" s="17"/>
      <c r="H12" s="18"/>
      <c r="I12" s="18"/>
      <c r="K12" s="17"/>
      <c r="L12" s="18"/>
      <c r="M12" s="18"/>
    </row>
    <row r="13" spans="1:14" ht="17.25" customHeight="1" x14ac:dyDescent="0.25">
      <c r="A13" s="1079" t="s">
        <v>1417</v>
      </c>
      <c r="B13" s="1129" t="s">
        <v>1418</v>
      </c>
      <c r="C13" s="1112"/>
      <c r="D13" s="1079"/>
      <c r="E13" s="1119"/>
      <c r="F13" s="1119"/>
      <c r="G13" s="13"/>
      <c r="H13" s="117"/>
      <c r="I13" s="117"/>
      <c r="K13" s="13"/>
      <c r="L13" s="117"/>
      <c r="M13" s="117"/>
    </row>
    <row r="14" spans="1:14" ht="36.75" customHeight="1" x14ac:dyDescent="0.25">
      <c r="A14" s="10" t="s">
        <v>1419</v>
      </c>
      <c r="B14" s="51" t="s">
        <v>1420</v>
      </c>
      <c r="C14" s="1235" t="s">
        <v>1421</v>
      </c>
      <c r="D14" s="21" t="s">
        <v>57</v>
      </c>
      <c r="E14" s="59" t="s">
        <v>1409</v>
      </c>
      <c r="F14" s="128"/>
      <c r="G14" s="824" t="s">
        <v>26</v>
      </c>
      <c r="H14" s="126" t="s">
        <v>1422</v>
      </c>
      <c r="I14" s="228"/>
      <c r="K14" s="97" t="s">
        <v>457</v>
      </c>
      <c r="L14" s="264" t="s">
        <v>1414</v>
      </c>
      <c r="M14" s="264" t="s">
        <v>1422</v>
      </c>
    </row>
    <row r="15" spans="1:14" ht="39" customHeight="1" x14ac:dyDescent="0.25">
      <c r="A15" s="12" t="s">
        <v>1423</v>
      </c>
      <c r="B15" s="91" t="s">
        <v>1424</v>
      </c>
      <c r="C15" s="1235"/>
      <c r="D15" s="93" t="s">
        <v>57</v>
      </c>
      <c r="E15" s="124" t="s">
        <v>177</v>
      </c>
      <c r="F15" s="1055" t="s">
        <v>784</v>
      </c>
      <c r="G15" s="824" t="s">
        <v>26</v>
      </c>
      <c r="H15" s="845" t="s">
        <v>1425</v>
      </c>
      <c r="I15" s="1053"/>
      <c r="K15" s="276" t="s">
        <v>26</v>
      </c>
      <c r="L15" s="951" t="s">
        <v>1426</v>
      </c>
      <c r="M15" s="952" t="s">
        <v>1427</v>
      </c>
    </row>
    <row r="16" spans="1:14" ht="61.5" customHeight="1" x14ac:dyDescent="0.25">
      <c r="A16" s="26" t="s">
        <v>1428</v>
      </c>
      <c r="B16" s="51" t="s">
        <v>1429</v>
      </c>
      <c r="C16" s="1235"/>
      <c r="D16" s="93" t="s">
        <v>57</v>
      </c>
      <c r="E16" s="110" t="s">
        <v>177</v>
      </c>
      <c r="F16" s="1055" t="s">
        <v>784</v>
      </c>
      <c r="G16" s="824" t="s">
        <v>26</v>
      </c>
      <c r="H16" s="846" t="s">
        <v>1430</v>
      </c>
      <c r="I16" s="1054" t="s">
        <v>1431</v>
      </c>
      <c r="K16" s="276" t="s">
        <v>26</v>
      </c>
      <c r="L16" s="953" t="s">
        <v>1432</v>
      </c>
      <c r="M16" s="954" t="s">
        <v>1433</v>
      </c>
    </row>
    <row r="17" spans="1:13" x14ac:dyDescent="0.15">
      <c r="A17" s="78"/>
      <c r="D17" s="78"/>
      <c r="E17" s="78"/>
      <c r="F17" s="78"/>
      <c r="G17" s="25"/>
      <c r="H17" s="1186"/>
      <c r="I17" s="1186"/>
      <c r="K17" s="25"/>
      <c r="L17" s="1186"/>
      <c r="M17" s="1186"/>
    </row>
    <row r="18" spans="1:13" x14ac:dyDescent="0.15">
      <c r="A18" s="1079" t="s">
        <v>1434</v>
      </c>
      <c r="B18" s="1116" t="s">
        <v>1435</v>
      </c>
      <c r="C18" s="1116"/>
      <c r="D18" s="1079"/>
      <c r="E18" s="1119"/>
      <c r="F18" s="1119"/>
      <c r="G18" s="25"/>
      <c r="H18" s="36"/>
      <c r="I18" s="36"/>
      <c r="K18" s="25"/>
      <c r="L18" s="36"/>
      <c r="M18" s="36"/>
    </row>
    <row r="19" spans="1:13" ht="73.5" customHeight="1" x14ac:dyDescent="0.25">
      <c r="A19" s="10" t="s">
        <v>1436</v>
      </c>
      <c r="B19" s="27" t="s">
        <v>1437</v>
      </c>
      <c r="C19" s="1252" t="s">
        <v>1438</v>
      </c>
      <c r="D19" s="10" t="s">
        <v>57</v>
      </c>
      <c r="E19" s="24" t="s">
        <v>205</v>
      </c>
      <c r="F19" s="110"/>
      <c r="G19" s="824" t="s">
        <v>26</v>
      </c>
      <c r="H19" s="825" t="s">
        <v>1439</v>
      </c>
      <c r="I19" s="828" t="s">
        <v>1439</v>
      </c>
      <c r="K19" s="276" t="s">
        <v>26</v>
      </c>
      <c r="L19" s="926" t="s">
        <v>1439</v>
      </c>
      <c r="M19" s="926" t="s">
        <v>1439</v>
      </c>
    </row>
    <row r="20" spans="1:13" ht="42" customHeight="1" x14ac:dyDescent="0.25">
      <c r="A20" s="12" t="s">
        <v>1440</v>
      </c>
      <c r="B20" s="14" t="s">
        <v>1441</v>
      </c>
      <c r="C20" s="1252"/>
      <c r="D20" s="24" t="s">
        <v>87</v>
      </c>
      <c r="E20" s="24" t="s">
        <v>205</v>
      </c>
      <c r="F20" s="110"/>
      <c r="G20" s="824" t="s">
        <v>26</v>
      </c>
      <c r="H20" s="825" t="s">
        <v>1442</v>
      </c>
      <c r="I20" s="828" t="s">
        <v>1443</v>
      </c>
      <c r="K20" s="71" t="s">
        <v>26</v>
      </c>
      <c r="L20" s="1100" t="s">
        <v>1444</v>
      </c>
      <c r="M20" s="1100" t="s">
        <v>1445</v>
      </c>
    </row>
    <row r="21" spans="1:13" x14ac:dyDescent="0.25">
      <c r="G21"/>
      <c r="H21"/>
      <c r="I21"/>
    </row>
    <row r="22" spans="1:13" x14ac:dyDescent="0.25">
      <c r="G22"/>
      <c r="H22"/>
      <c r="I22"/>
    </row>
  </sheetData>
  <mergeCells count="15">
    <mergeCell ref="C8:C11"/>
    <mergeCell ref="C14:C16"/>
    <mergeCell ref="C19:C20"/>
    <mergeCell ref="K3:K4"/>
    <mergeCell ref="L3:L4"/>
    <mergeCell ref="M3:M4"/>
    <mergeCell ref="H2:I2"/>
    <mergeCell ref="A3:A4"/>
    <mergeCell ref="B3:B4"/>
    <mergeCell ref="C3:C4"/>
    <mergeCell ref="D3:D4"/>
    <mergeCell ref="E3:F3"/>
    <mergeCell ref="G3:G4"/>
    <mergeCell ref="H3:H4"/>
    <mergeCell ref="I3:I4"/>
  </mergeCells>
  <conditionalFormatting sqref="A8 C8:F8 A9:B9 E9:F9 F10">
    <cfRule type="cellIs" dxfId="117" priority="11" operator="equal">
      <formula>"Nevykdytas"</formula>
    </cfRule>
  </conditionalFormatting>
  <conditionalFormatting sqref="A2:F7">
    <cfRule type="cellIs" dxfId="116" priority="2" operator="equal">
      <formula>"Nevykdytas"</formula>
    </cfRule>
  </conditionalFormatting>
  <conditionalFormatting sqref="A13:F13 A14 C14:E14 A15:B15 E15">
    <cfRule type="cellIs" dxfId="115" priority="10" operator="equal">
      <formula>"Nevykdytas"</formula>
    </cfRule>
  </conditionalFormatting>
  <conditionalFormatting sqref="A18:F18 A19 C19:D19 A20:B20">
    <cfRule type="cellIs" dxfId="114" priority="9" operator="equal">
      <formula>"Nevykdytas"</formula>
    </cfRule>
  </conditionalFormatting>
  <conditionalFormatting sqref="I3:I4">
    <cfRule type="cellIs" dxfId="113" priority="4" operator="equal">
      <formula>"Nevykdytas"</formula>
    </cfRule>
  </conditionalFormatting>
  <conditionalFormatting sqref="M3:M4">
    <cfRule type="cellIs" dxfId="112" priority="1" operator="equal">
      <formula>"Nevykdytas"</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2:M25"/>
  <sheetViews>
    <sheetView topLeftCell="A23" zoomScale="70" zoomScaleNormal="70" workbookViewId="0">
      <selection activeCell="N20" sqref="N20"/>
    </sheetView>
  </sheetViews>
  <sheetFormatPr defaultRowHeight="15" x14ac:dyDescent="0.25"/>
  <cols>
    <col min="2" max="2" width="30" customWidth="1"/>
    <col min="3" max="3" width="38.7109375" customWidth="1"/>
    <col min="4" max="6" width="16.85546875" customWidth="1"/>
    <col min="7" max="7" width="13.85546875" customWidth="1"/>
    <col min="8" max="8" width="56.28515625" customWidth="1"/>
    <col min="9" max="9" width="58.7109375" customWidth="1"/>
    <col min="10" max="10" width="9.140625" customWidth="1"/>
    <col min="11" max="11" width="13.85546875" hidden="1" customWidth="1"/>
    <col min="12" max="12" width="56.28515625" hidden="1" customWidth="1"/>
    <col min="13" max="13" width="58.7109375" hidden="1" customWidth="1"/>
    <col min="14" max="15" width="9.140625" customWidth="1"/>
  </cols>
  <sheetData>
    <row r="2" spans="1:13" x14ac:dyDescent="0.25">
      <c r="A2" s="1138"/>
      <c r="B2" s="3" t="s">
        <v>1321</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1446</v>
      </c>
      <c r="B6" s="1070" t="s">
        <v>1447</v>
      </c>
      <c r="C6" s="2"/>
      <c r="D6" s="1071"/>
      <c r="E6" s="1072"/>
      <c r="F6" s="1072"/>
      <c r="G6" s="1072"/>
      <c r="H6" s="1072"/>
      <c r="I6" s="1072"/>
      <c r="K6" s="1072"/>
      <c r="L6" s="1072"/>
      <c r="M6" s="1072"/>
    </row>
    <row r="7" spans="1:13" x14ac:dyDescent="0.25">
      <c r="A7" s="17" t="s">
        <v>1448</v>
      </c>
      <c r="B7" s="1070" t="s">
        <v>1449</v>
      </c>
      <c r="C7" s="1070"/>
      <c r="D7" s="1069"/>
      <c r="E7" s="1074"/>
      <c r="F7" s="1074"/>
      <c r="G7" s="1074"/>
      <c r="H7" s="1074"/>
      <c r="I7" s="1074"/>
      <c r="K7" s="1074"/>
      <c r="L7" s="1074"/>
      <c r="M7" s="1074"/>
    </row>
    <row r="8" spans="1:13" ht="216" customHeight="1" x14ac:dyDescent="0.25">
      <c r="A8" s="12" t="s">
        <v>1450</v>
      </c>
      <c r="B8" s="27" t="s">
        <v>1451</v>
      </c>
      <c r="C8" s="1254" t="s">
        <v>1452</v>
      </c>
      <c r="D8" s="12" t="s">
        <v>57</v>
      </c>
      <c r="E8" s="12" t="s">
        <v>772</v>
      </c>
      <c r="F8" s="12" t="s">
        <v>784</v>
      </c>
      <c r="G8" s="227" t="s">
        <v>26</v>
      </c>
      <c r="H8" s="106" t="s">
        <v>1453</v>
      </c>
      <c r="I8" s="34" t="s">
        <v>1454</v>
      </c>
      <c r="K8" s="12" t="s">
        <v>26</v>
      </c>
      <c r="L8" s="14" t="s">
        <v>1455</v>
      </c>
      <c r="M8" s="14" t="s">
        <v>1456</v>
      </c>
    </row>
    <row r="9" spans="1:13" ht="132.75" customHeight="1" x14ac:dyDescent="0.25">
      <c r="A9" s="12" t="s">
        <v>1457</v>
      </c>
      <c r="B9" s="14" t="s">
        <v>1458</v>
      </c>
      <c r="C9" s="1266"/>
      <c r="D9" s="24" t="s">
        <v>57</v>
      </c>
      <c r="E9" s="12" t="s">
        <v>772</v>
      </c>
      <c r="F9" s="12" t="s">
        <v>1459</v>
      </c>
      <c r="G9" s="227" t="s">
        <v>26</v>
      </c>
      <c r="H9" s="105" t="s">
        <v>1460</v>
      </c>
      <c r="I9" s="33" t="s">
        <v>1461</v>
      </c>
      <c r="K9" s="102" t="s">
        <v>26</v>
      </c>
      <c r="L9" s="96" t="s">
        <v>1460</v>
      </c>
      <c r="M9" s="96" t="s">
        <v>1462</v>
      </c>
    </row>
    <row r="10" spans="1:13" ht="62.25" customHeight="1" x14ac:dyDescent="0.25">
      <c r="A10" s="26" t="s">
        <v>1463</v>
      </c>
      <c r="B10" s="27" t="s">
        <v>1464</v>
      </c>
      <c r="C10" s="1266"/>
      <c r="D10" s="24" t="s">
        <v>57</v>
      </c>
      <c r="E10" s="24" t="s">
        <v>772</v>
      </c>
      <c r="F10" s="10" t="s">
        <v>1465</v>
      </c>
      <c r="G10" s="227" t="s">
        <v>26</v>
      </c>
      <c r="H10" s="105" t="s">
        <v>1466</v>
      </c>
      <c r="I10" s="247"/>
      <c r="K10" s="102" t="s">
        <v>26</v>
      </c>
      <c r="L10" s="96" t="s">
        <v>1467</v>
      </c>
      <c r="M10" s="99"/>
    </row>
    <row r="11" spans="1:13" ht="155.25" customHeight="1" x14ac:dyDescent="0.25">
      <c r="A11" s="26" t="s">
        <v>1468</v>
      </c>
      <c r="B11" s="27" t="s">
        <v>1469</v>
      </c>
      <c r="C11" s="1254"/>
      <c r="D11" s="24" t="s">
        <v>57</v>
      </c>
      <c r="E11" s="24" t="s">
        <v>772</v>
      </c>
      <c r="F11" s="24" t="s">
        <v>784</v>
      </c>
      <c r="G11" s="227" t="s">
        <v>26</v>
      </c>
      <c r="H11" s="106" t="s">
        <v>1470</v>
      </c>
      <c r="I11" s="34" t="s">
        <v>1471</v>
      </c>
      <c r="K11" s="12" t="s">
        <v>26</v>
      </c>
      <c r="L11" s="14" t="s">
        <v>1472</v>
      </c>
      <c r="M11" s="14" t="s">
        <v>1473</v>
      </c>
    </row>
    <row r="12" spans="1:13" ht="85.5" customHeight="1" x14ac:dyDescent="0.25">
      <c r="A12" s="26" t="s">
        <v>1474</v>
      </c>
      <c r="B12" s="27" t="s">
        <v>1475</v>
      </c>
      <c r="C12" s="1266"/>
      <c r="D12" s="24" t="s">
        <v>57</v>
      </c>
      <c r="E12" s="24" t="s">
        <v>1476</v>
      </c>
      <c r="F12" s="24" t="s">
        <v>1477</v>
      </c>
      <c r="G12" s="227" t="s">
        <v>26</v>
      </c>
      <c r="H12" s="106" t="s">
        <v>1478</v>
      </c>
      <c r="I12" s="899"/>
      <c r="K12" s="102" t="s">
        <v>26</v>
      </c>
      <c r="L12" s="98" t="s">
        <v>1479</v>
      </c>
      <c r="M12" s="955"/>
    </row>
    <row r="13" spans="1:13" x14ac:dyDescent="0.25">
      <c r="A13" s="78"/>
      <c r="G13" s="13"/>
      <c r="H13" s="117"/>
      <c r="I13" s="117"/>
      <c r="K13" s="13"/>
      <c r="L13" s="117"/>
      <c r="M13" s="117"/>
    </row>
    <row r="14" spans="1:13" x14ac:dyDescent="0.25">
      <c r="A14" s="1079" t="s">
        <v>1480</v>
      </c>
      <c r="B14" s="1105" t="s">
        <v>1481</v>
      </c>
      <c r="C14" s="1105"/>
      <c r="D14" s="1103"/>
      <c r="E14" s="1106"/>
      <c r="F14" s="1106"/>
      <c r="G14" s="87"/>
      <c r="K14" s="87"/>
    </row>
    <row r="15" spans="1:13" ht="235.5" customHeight="1" x14ac:dyDescent="0.25">
      <c r="A15" s="10" t="s">
        <v>1482</v>
      </c>
      <c r="B15" s="27" t="s">
        <v>1483</v>
      </c>
      <c r="C15" s="1293" t="s">
        <v>1484</v>
      </c>
      <c r="D15" s="10" t="s">
        <v>57</v>
      </c>
      <c r="E15" s="10" t="s">
        <v>772</v>
      </c>
      <c r="F15" s="58" t="s">
        <v>784</v>
      </c>
      <c r="G15" s="227" t="s">
        <v>26</v>
      </c>
      <c r="H15" s="823" t="s">
        <v>1485</v>
      </c>
      <c r="I15" s="231" t="s">
        <v>1486</v>
      </c>
      <c r="K15" s="102" t="s">
        <v>26</v>
      </c>
      <c r="L15" s="254" t="s">
        <v>1487</v>
      </c>
      <c r="M15" s="254" t="s">
        <v>1488</v>
      </c>
    </row>
    <row r="16" spans="1:13" ht="229.5" customHeight="1" x14ac:dyDescent="0.25">
      <c r="A16" s="12" t="s">
        <v>1489</v>
      </c>
      <c r="B16" s="14" t="s">
        <v>1490</v>
      </c>
      <c r="C16" s="1294"/>
      <c r="D16" s="24" t="s">
        <v>57</v>
      </c>
      <c r="E16" s="12" t="s">
        <v>772</v>
      </c>
      <c r="F16" s="124" t="s">
        <v>784</v>
      </c>
      <c r="G16" s="227" t="s">
        <v>26</v>
      </c>
      <c r="H16" s="823" t="s">
        <v>1491</v>
      </c>
      <c r="I16" s="231" t="s">
        <v>1492</v>
      </c>
      <c r="K16" s="102" t="s">
        <v>26</v>
      </c>
      <c r="L16" s="254" t="s">
        <v>1493</v>
      </c>
      <c r="M16" s="254" t="s">
        <v>1494</v>
      </c>
    </row>
    <row r="17" spans="1:13" ht="180.75" customHeight="1" x14ac:dyDescent="0.25">
      <c r="A17" s="26" t="s">
        <v>1495</v>
      </c>
      <c r="B17" s="27" t="s">
        <v>1496</v>
      </c>
      <c r="C17" s="1295"/>
      <c r="D17" s="24" t="s">
        <v>57</v>
      </c>
      <c r="E17" s="24" t="s">
        <v>772</v>
      </c>
      <c r="F17" s="124" t="s">
        <v>784</v>
      </c>
      <c r="G17" s="227" t="s">
        <v>26</v>
      </c>
      <c r="H17" s="823" t="s">
        <v>1497</v>
      </c>
      <c r="I17" s="231" t="s">
        <v>1498</v>
      </c>
      <c r="K17" s="12" t="s">
        <v>26</v>
      </c>
      <c r="L17" s="518" t="s">
        <v>1499</v>
      </c>
      <c r="M17" s="518" t="s">
        <v>1500</v>
      </c>
    </row>
    <row r="18" spans="1:13" x14ac:dyDescent="0.25">
      <c r="A18" s="78"/>
      <c r="G18" s="87"/>
      <c r="K18" s="87"/>
    </row>
    <row r="19" spans="1:13" x14ac:dyDescent="0.25">
      <c r="A19" s="1079" t="s">
        <v>1501</v>
      </c>
      <c r="B19" s="1105" t="s">
        <v>1502</v>
      </c>
      <c r="C19" s="1105"/>
      <c r="D19" s="1103"/>
      <c r="E19" s="1106"/>
      <c r="F19" s="1106"/>
      <c r="G19" s="87"/>
      <c r="K19" s="87"/>
    </row>
    <row r="20" spans="1:13" ht="395.25" customHeight="1" x14ac:dyDescent="0.25">
      <c r="A20" s="12" t="s">
        <v>1503</v>
      </c>
      <c r="B20" s="27" t="s">
        <v>1504</v>
      </c>
      <c r="C20" s="1208" t="s">
        <v>1505</v>
      </c>
      <c r="D20" s="12" t="s">
        <v>57</v>
      </c>
      <c r="E20" s="12" t="s">
        <v>784</v>
      </c>
      <c r="F20" s="124" t="s">
        <v>772</v>
      </c>
      <c r="G20" s="227" t="s">
        <v>26</v>
      </c>
      <c r="H20" s="823" t="s">
        <v>1506</v>
      </c>
      <c r="I20" s="231" t="s">
        <v>1507</v>
      </c>
      <c r="K20" s="12" t="s">
        <v>26</v>
      </c>
      <c r="L20" s="518" t="s">
        <v>1508</v>
      </c>
      <c r="M20" s="518" t="s">
        <v>1509</v>
      </c>
    </row>
    <row r="21" spans="1:13" ht="210" customHeight="1" x14ac:dyDescent="0.25">
      <c r="A21" s="12" t="s">
        <v>1510</v>
      </c>
      <c r="B21" s="14" t="s">
        <v>1511</v>
      </c>
      <c r="C21" s="1209"/>
      <c r="D21" s="24" t="s">
        <v>57</v>
      </c>
      <c r="E21" s="12" t="s">
        <v>772</v>
      </c>
      <c r="F21" s="124" t="s">
        <v>784</v>
      </c>
      <c r="G21" s="227" t="s">
        <v>26</v>
      </c>
      <c r="H21" s="823" t="s">
        <v>1512</v>
      </c>
      <c r="I21" s="231" t="s">
        <v>1513</v>
      </c>
      <c r="K21" s="102" t="s">
        <v>26</v>
      </c>
      <c r="L21" s="254" t="s">
        <v>1514</v>
      </c>
      <c r="M21" s="254" t="s">
        <v>1515</v>
      </c>
    </row>
    <row r="22" spans="1:13" ht="144" customHeight="1" x14ac:dyDescent="0.25">
      <c r="A22" s="26" t="s">
        <v>1516</v>
      </c>
      <c r="B22" s="27" t="s">
        <v>1517</v>
      </c>
      <c r="C22" s="1209"/>
      <c r="D22" s="24" t="s">
        <v>57</v>
      </c>
      <c r="E22" s="24" t="s">
        <v>784</v>
      </c>
      <c r="F22" s="58" t="s">
        <v>772</v>
      </c>
      <c r="G22" s="227" t="s">
        <v>26</v>
      </c>
      <c r="H22" s="823" t="s">
        <v>1518</v>
      </c>
      <c r="I22" s="231" t="s">
        <v>1519</v>
      </c>
      <c r="K22" s="102" t="s">
        <v>26</v>
      </c>
      <c r="L22" s="254" t="s">
        <v>1520</v>
      </c>
      <c r="M22" s="254" t="s">
        <v>1521</v>
      </c>
    </row>
    <row r="23" spans="1:13" ht="121.5" customHeight="1" x14ac:dyDescent="0.25">
      <c r="A23" s="26" t="s">
        <v>1522</v>
      </c>
      <c r="B23" s="27" t="s">
        <v>1523</v>
      </c>
      <c r="C23" s="1209"/>
      <c r="D23" s="24" t="s">
        <v>57</v>
      </c>
      <c r="E23" s="24" t="s">
        <v>784</v>
      </c>
      <c r="F23" s="110" t="s">
        <v>772</v>
      </c>
      <c r="G23" s="227" t="s">
        <v>26</v>
      </c>
      <c r="H23" s="823" t="s">
        <v>1524</v>
      </c>
      <c r="I23" s="231" t="s">
        <v>1525</v>
      </c>
      <c r="K23" s="102" t="s">
        <v>26</v>
      </c>
      <c r="L23" s="254" t="s">
        <v>1526</v>
      </c>
      <c r="M23" s="254" t="s">
        <v>1527</v>
      </c>
    </row>
    <row r="24" spans="1:13" ht="113.25" customHeight="1" x14ac:dyDescent="0.25">
      <c r="A24" s="26" t="s">
        <v>1528</v>
      </c>
      <c r="B24" s="27" t="s">
        <v>1529</v>
      </c>
      <c r="C24" s="1207"/>
      <c r="D24" s="24" t="s">
        <v>57</v>
      </c>
      <c r="E24" s="24" t="s">
        <v>784</v>
      </c>
      <c r="F24" s="110" t="s">
        <v>772</v>
      </c>
      <c r="G24" s="227" t="s">
        <v>26</v>
      </c>
      <c r="H24" s="823" t="s">
        <v>1530</v>
      </c>
      <c r="I24" s="231" t="s">
        <v>1531</v>
      </c>
      <c r="K24" s="102" t="s">
        <v>26</v>
      </c>
      <c r="L24" s="254" t="s">
        <v>1532</v>
      </c>
      <c r="M24" s="254" t="s">
        <v>1533</v>
      </c>
    </row>
    <row r="25" spans="1:13" x14ac:dyDescent="0.25">
      <c r="G25" s="78"/>
    </row>
  </sheetData>
  <mergeCells count="15">
    <mergeCell ref="C15:C17"/>
    <mergeCell ref="C20:C24"/>
    <mergeCell ref="K3:K4"/>
    <mergeCell ref="L3:L4"/>
    <mergeCell ref="M3:M4"/>
    <mergeCell ref="C8:C12"/>
    <mergeCell ref="H2:I2"/>
    <mergeCell ref="A3:A4"/>
    <mergeCell ref="B3:B4"/>
    <mergeCell ref="C3:C4"/>
    <mergeCell ref="D3:D4"/>
    <mergeCell ref="E3:F3"/>
    <mergeCell ref="G3:G4"/>
    <mergeCell ref="H3:H4"/>
    <mergeCell ref="I3:I4"/>
  </mergeCells>
  <conditionalFormatting sqref="A8 C8:F8 A9:B9 E9:F9 F10">
    <cfRule type="cellIs" dxfId="111" priority="13" operator="equal">
      <formula>"Nevykdytas"</formula>
    </cfRule>
  </conditionalFormatting>
  <conditionalFormatting sqref="A2:F7">
    <cfRule type="cellIs" dxfId="110" priority="2" operator="equal">
      <formula>"Nevykdytas"</formula>
    </cfRule>
  </conditionalFormatting>
  <conditionalFormatting sqref="A14:F14 A15 C15:F15 A16:B16 E16:F16 F17">
    <cfRule type="cellIs" dxfId="109" priority="10" operator="equal">
      <formula>"Nevykdytas"</formula>
    </cfRule>
  </conditionalFormatting>
  <conditionalFormatting sqref="A19:F19 A20 C20:F20 A21:B21 E21:F21 F22">
    <cfRule type="cellIs" dxfId="108" priority="9" operator="equal">
      <formula>"Nevykdytas"</formula>
    </cfRule>
  </conditionalFormatting>
  <conditionalFormatting sqref="I3:I4">
    <cfRule type="cellIs" dxfId="107" priority="4" operator="equal">
      <formula>"Nevykdytas"</formula>
    </cfRule>
  </conditionalFormatting>
  <conditionalFormatting sqref="M3:M4">
    <cfRule type="cellIs" dxfId="106" priority="1" operator="equal">
      <formula>"Nevykdytas"</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D3DFE9"/>
    <pageSetUpPr fitToPage="1"/>
  </sheetPr>
  <dimension ref="A2:M22"/>
  <sheetViews>
    <sheetView topLeftCell="A17" zoomScale="70" zoomScaleNormal="70" workbookViewId="0">
      <selection activeCell="B12" sqref="B12"/>
    </sheetView>
  </sheetViews>
  <sheetFormatPr defaultRowHeight="15" x14ac:dyDescent="0.25"/>
  <cols>
    <col min="2" max="2" width="30" customWidth="1"/>
    <col min="3" max="3" width="38.7109375" customWidth="1"/>
    <col min="4" max="5" width="16.85546875" customWidth="1"/>
    <col min="6" max="6" width="15.140625" customWidth="1"/>
    <col min="7" max="7" width="13.85546875" customWidth="1"/>
    <col min="8" max="8" width="54.5703125" customWidth="1"/>
    <col min="9" max="9" width="58.7109375" customWidth="1"/>
    <col min="11" max="11" width="13.85546875" hidden="1" customWidth="1"/>
    <col min="12" max="12" width="54.5703125" hidden="1" customWidth="1"/>
    <col min="13" max="13" width="58.7109375" hidden="1" customWidth="1"/>
    <col min="14" max="14" width="9.140625" customWidth="1"/>
  </cols>
  <sheetData>
    <row r="2" spans="1:13" x14ac:dyDescent="0.25">
      <c r="A2" s="1138"/>
      <c r="B2" s="3" t="s">
        <v>1534</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1535</v>
      </c>
      <c r="B6" s="1070" t="s">
        <v>1536</v>
      </c>
      <c r="C6" s="2"/>
      <c r="D6" s="1071"/>
      <c r="E6" s="1072"/>
      <c r="F6" s="1072"/>
      <c r="G6" s="1072"/>
      <c r="H6" s="1072"/>
      <c r="I6" s="1072"/>
      <c r="K6" s="1072"/>
      <c r="L6" s="1072"/>
      <c r="M6" s="1072"/>
    </row>
    <row r="7" spans="1:13" ht="46.5" hidden="1" x14ac:dyDescent="0.25">
      <c r="A7" s="1079" t="s">
        <v>1537</v>
      </c>
      <c r="B7" s="1104" t="s">
        <v>1538</v>
      </c>
      <c r="C7" s="1105"/>
      <c r="D7" s="1103"/>
      <c r="E7" s="1106"/>
      <c r="F7" s="1106"/>
      <c r="G7" s="1074"/>
      <c r="H7" s="1074"/>
      <c r="I7" s="1074"/>
      <c r="K7" s="1074"/>
      <c r="L7" s="1074"/>
      <c r="M7" s="1074"/>
    </row>
    <row r="8" spans="1:13" ht="56.25" hidden="1" x14ac:dyDescent="0.25">
      <c r="A8" s="10" t="s">
        <v>1539</v>
      </c>
      <c r="B8" s="27" t="s">
        <v>1540</v>
      </c>
      <c r="C8" s="1266" t="s">
        <v>1541</v>
      </c>
      <c r="D8" s="10" t="s">
        <v>456</v>
      </c>
      <c r="E8" s="10" t="s">
        <v>1542</v>
      </c>
      <c r="F8" s="58"/>
      <c r="G8" s="298" t="s">
        <v>276</v>
      </c>
      <c r="H8" s="260"/>
      <c r="I8" s="260"/>
      <c r="K8" s="298" t="s">
        <v>276</v>
      </c>
      <c r="L8" s="260"/>
      <c r="M8" s="260"/>
    </row>
    <row r="9" spans="1:13" ht="101.25" hidden="1" x14ac:dyDescent="0.25">
      <c r="A9" s="12" t="s">
        <v>1543</v>
      </c>
      <c r="B9" s="14" t="s">
        <v>1544</v>
      </c>
      <c r="C9" s="1266"/>
      <c r="D9" s="24" t="s">
        <v>57</v>
      </c>
      <c r="E9" s="12" t="s">
        <v>1545</v>
      </c>
      <c r="F9" s="124"/>
      <c r="G9" s="817"/>
      <c r="H9" s="809"/>
      <c r="I9" s="228"/>
      <c r="K9" s="956" t="s">
        <v>26</v>
      </c>
      <c r="L9" s="354" t="s">
        <v>1546</v>
      </c>
      <c r="M9" s="264" t="s">
        <v>1547</v>
      </c>
    </row>
    <row r="10" spans="1:13" ht="123" customHeight="1" x14ac:dyDescent="0.25">
      <c r="A10" s="26" t="s">
        <v>1548</v>
      </c>
      <c r="B10" s="27" t="s">
        <v>1549</v>
      </c>
      <c r="C10" s="1266"/>
      <c r="D10" s="24" t="s">
        <v>57</v>
      </c>
      <c r="E10" s="24" t="s">
        <v>1550</v>
      </c>
      <c r="F10" s="58"/>
      <c r="G10" s="817" t="s">
        <v>26</v>
      </c>
      <c r="H10" s="108" t="s">
        <v>1551</v>
      </c>
      <c r="I10" s="229"/>
      <c r="K10" s="956" t="s">
        <v>26</v>
      </c>
      <c r="L10" s="260" t="s">
        <v>1552</v>
      </c>
      <c r="M10" s="268" t="s">
        <v>1553</v>
      </c>
    </row>
    <row r="11" spans="1:13" x14ac:dyDescent="0.25">
      <c r="A11" s="78"/>
      <c r="G11" s="13"/>
      <c r="H11" s="15"/>
      <c r="I11" s="15"/>
      <c r="K11" s="13"/>
      <c r="L11" s="15"/>
      <c r="M11" s="15"/>
    </row>
    <row r="12" spans="1:13" x14ac:dyDescent="0.25">
      <c r="A12" s="1079" t="s">
        <v>1554</v>
      </c>
      <c r="B12" s="1105" t="s">
        <v>1555</v>
      </c>
      <c r="C12" s="1070"/>
      <c r="D12" s="1103"/>
      <c r="E12" s="1106"/>
      <c r="F12" s="1106"/>
      <c r="G12" s="17"/>
      <c r="H12" s="18"/>
      <c r="I12" s="18"/>
      <c r="K12" s="17"/>
      <c r="L12" s="18"/>
      <c r="M12" s="18"/>
    </row>
    <row r="13" spans="1:13" ht="50.25" customHeight="1" x14ac:dyDescent="0.25">
      <c r="A13" s="10" t="s">
        <v>1556</v>
      </c>
      <c r="B13" s="51" t="s">
        <v>1557</v>
      </c>
      <c r="C13" s="1238" t="s">
        <v>1558</v>
      </c>
      <c r="D13" s="21" t="s">
        <v>57</v>
      </c>
      <c r="E13" s="10" t="s">
        <v>1542</v>
      </c>
      <c r="F13" s="58"/>
      <c r="G13" s="817" t="s">
        <v>26</v>
      </c>
      <c r="H13" s="107" t="s">
        <v>1559</v>
      </c>
      <c r="I13" s="228"/>
      <c r="K13" s="956" t="s">
        <v>26</v>
      </c>
      <c r="L13" s="264" t="s">
        <v>1560</v>
      </c>
      <c r="M13" s="264"/>
    </row>
    <row r="14" spans="1:13" ht="39.75" customHeight="1" x14ac:dyDescent="0.25">
      <c r="A14" s="12" t="s">
        <v>1561</v>
      </c>
      <c r="B14" s="91" t="s">
        <v>1562</v>
      </c>
      <c r="C14" s="1238"/>
      <c r="D14" s="93" t="s">
        <v>57</v>
      </c>
      <c r="E14" s="12" t="s">
        <v>1542</v>
      </c>
      <c r="F14" s="124"/>
      <c r="G14" s="817" t="s">
        <v>26</v>
      </c>
      <c r="H14" s="107" t="s">
        <v>1563</v>
      </c>
      <c r="I14" s="228"/>
      <c r="K14" s="956" t="s">
        <v>26</v>
      </c>
      <c r="L14" s="264" t="s">
        <v>1564</v>
      </c>
      <c r="M14" s="264"/>
    </row>
    <row r="15" spans="1:13" ht="62.25" customHeight="1" x14ac:dyDescent="0.25">
      <c r="A15" s="26" t="s">
        <v>1565</v>
      </c>
      <c r="B15" s="51" t="s">
        <v>1566</v>
      </c>
      <c r="C15" s="1238"/>
      <c r="D15" s="93" t="s">
        <v>57</v>
      </c>
      <c r="E15" s="24" t="s">
        <v>1542</v>
      </c>
      <c r="F15" s="58"/>
      <c r="G15" s="817" t="s">
        <v>26</v>
      </c>
      <c r="H15" s="823" t="s">
        <v>1567</v>
      </c>
      <c r="I15" s="88"/>
      <c r="K15" s="956" t="s">
        <v>26</v>
      </c>
      <c r="L15" s="254" t="s">
        <v>1568</v>
      </c>
      <c r="M15" s="287"/>
    </row>
    <row r="16" spans="1:13" ht="145.5" customHeight="1" x14ac:dyDescent="0.25">
      <c r="A16" s="26" t="s">
        <v>1569</v>
      </c>
      <c r="B16" s="51" t="s">
        <v>1570</v>
      </c>
      <c r="C16" s="1238"/>
      <c r="D16" s="93" t="s">
        <v>57</v>
      </c>
      <c r="E16" s="24" t="s">
        <v>366</v>
      </c>
      <c r="F16" s="110" t="s">
        <v>1571</v>
      </c>
      <c r="G16" s="817" t="s">
        <v>26</v>
      </c>
      <c r="H16" s="809" t="s">
        <v>1572</v>
      </c>
      <c r="I16" s="502" t="s">
        <v>1573</v>
      </c>
      <c r="K16" s="956" t="s">
        <v>26</v>
      </c>
      <c r="L16" s="354" t="s">
        <v>1574</v>
      </c>
      <c r="M16" s="354" t="s">
        <v>1575</v>
      </c>
    </row>
    <row r="17" spans="1:13" ht="191.25" customHeight="1" x14ac:dyDescent="0.25">
      <c r="A17" s="26" t="s">
        <v>1576</v>
      </c>
      <c r="B17" s="51" t="s">
        <v>1577</v>
      </c>
      <c r="C17" s="1238"/>
      <c r="D17" s="93" t="s">
        <v>57</v>
      </c>
      <c r="E17" s="24" t="s">
        <v>366</v>
      </c>
      <c r="F17" s="110" t="s">
        <v>1571</v>
      </c>
      <c r="G17" s="817" t="s">
        <v>26</v>
      </c>
      <c r="H17" s="806" t="s">
        <v>1578</v>
      </c>
      <c r="I17" s="807" t="s">
        <v>1579</v>
      </c>
      <c r="K17" s="956" t="s">
        <v>26</v>
      </c>
      <c r="L17" s="267" t="s">
        <v>1572</v>
      </c>
      <c r="M17" s="267" t="s">
        <v>1580</v>
      </c>
    </row>
    <row r="18" spans="1:13" x14ac:dyDescent="0.25">
      <c r="A18" s="78"/>
      <c r="G18" s="25"/>
      <c r="H18" s="1093"/>
      <c r="I18" s="1093"/>
      <c r="K18" s="25"/>
      <c r="L18" s="1093"/>
      <c r="M18" s="1093"/>
    </row>
    <row r="19" spans="1:13" x14ac:dyDescent="0.25">
      <c r="A19" s="1079" t="s">
        <v>1581</v>
      </c>
      <c r="B19" s="1105" t="s">
        <v>1582</v>
      </c>
      <c r="C19" s="1105"/>
      <c r="D19" s="1103"/>
      <c r="E19" s="1106"/>
      <c r="F19" s="1106"/>
      <c r="G19" s="25"/>
      <c r="H19" s="1093"/>
      <c r="I19" s="1093"/>
      <c r="K19" s="25"/>
      <c r="L19" s="1093"/>
      <c r="M19" s="1093"/>
    </row>
    <row r="20" spans="1:13" ht="106.5" customHeight="1" x14ac:dyDescent="0.25">
      <c r="A20" s="10" t="s">
        <v>1583</v>
      </c>
      <c r="B20" s="27" t="s">
        <v>1584</v>
      </c>
      <c r="C20" s="1266" t="s">
        <v>1585</v>
      </c>
      <c r="D20" s="10" t="s">
        <v>57</v>
      </c>
      <c r="E20" s="10" t="s">
        <v>1586</v>
      </c>
      <c r="F20" s="58"/>
      <c r="G20" s="817" t="s">
        <v>26</v>
      </c>
      <c r="H20" s="823" t="s">
        <v>1587</v>
      </c>
      <c r="I20" s="231" t="s">
        <v>1588</v>
      </c>
      <c r="K20" s="956" t="s">
        <v>26</v>
      </c>
      <c r="L20" s="254" t="s">
        <v>1589</v>
      </c>
      <c r="M20" s="254"/>
    </row>
    <row r="21" spans="1:13" ht="62.25" customHeight="1" x14ac:dyDescent="0.25">
      <c r="A21" s="12" t="s">
        <v>1590</v>
      </c>
      <c r="B21" s="14" t="s">
        <v>1591</v>
      </c>
      <c r="C21" s="1266"/>
      <c r="D21" s="24" t="s">
        <v>57</v>
      </c>
      <c r="E21" s="12" t="s">
        <v>1592</v>
      </c>
      <c r="F21" s="124" t="s">
        <v>366</v>
      </c>
      <c r="G21" s="817" t="s">
        <v>26</v>
      </c>
      <c r="H21" s="517" t="s">
        <v>1593</v>
      </c>
      <c r="I21" s="86"/>
      <c r="K21" s="956" t="s">
        <v>26</v>
      </c>
      <c r="L21" s="279" t="s">
        <v>1594</v>
      </c>
      <c r="M21" s="279"/>
    </row>
    <row r="22" spans="1:13" ht="64.5" customHeight="1" x14ac:dyDescent="0.25">
      <c r="A22" s="26" t="s">
        <v>1595</v>
      </c>
      <c r="B22" s="27" t="s">
        <v>1596</v>
      </c>
      <c r="C22" s="1266"/>
      <c r="D22" s="24" t="s">
        <v>57</v>
      </c>
      <c r="E22" s="12" t="s">
        <v>1592</v>
      </c>
      <c r="F22" s="58"/>
      <c r="G22" s="817" t="s">
        <v>26</v>
      </c>
      <c r="H22" s="517" t="s">
        <v>1597</v>
      </c>
      <c r="I22" s="88"/>
      <c r="K22" s="956" t="s">
        <v>26</v>
      </c>
      <c r="L22" s="279" t="s">
        <v>1598</v>
      </c>
      <c r="M22" s="287"/>
    </row>
  </sheetData>
  <mergeCells count="15">
    <mergeCell ref="C8:C10"/>
    <mergeCell ref="C20:C22"/>
    <mergeCell ref="C13:C17"/>
    <mergeCell ref="K3:K4"/>
    <mergeCell ref="L3:L4"/>
    <mergeCell ref="M3:M4"/>
    <mergeCell ref="H2:I2"/>
    <mergeCell ref="A3:A4"/>
    <mergeCell ref="B3:B4"/>
    <mergeCell ref="C3:C4"/>
    <mergeCell ref="D3:D4"/>
    <mergeCell ref="E3:F3"/>
    <mergeCell ref="G3:G4"/>
    <mergeCell ref="H3:H4"/>
    <mergeCell ref="I3:I4"/>
  </mergeCells>
  <conditionalFormatting sqref="A8 C8:F8 A9:B9 E9:F9 F10">
    <cfRule type="cellIs" dxfId="105" priority="19" operator="equal">
      <formula>"Nevykdytas"</formula>
    </cfRule>
  </conditionalFormatting>
  <conditionalFormatting sqref="A2:F7">
    <cfRule type="cellIs" dxfId="104" priority="7" operator="equal">
      <formula>"Nevykdytas"</formula>
    </cfRule>
  </conditionalFormatting>
  <conditionalFormatting sqref="A12:F12 A13 C13:F13 A14:B14 E14:F14 F15">
    <cfRule type="cellIs" dxfId="103" priority="16" operator="equal">
      <formula>"Nevykdytas"</formula>
    </cfRule>
  </conditionalFormatting>
  <conditionalFormatting sqref="A19:F19 A20 C20:F20 A21:B21 E21:F22">
    <cfRule type="cellIs" dxfId="102" priority="15" operator="equal">
      <formula>"Nevykdytas"</formula>
    </cfRule>
  </conditionalFormatting>
  <conditionalFormatting sqref="I3:I4">
    <cfRule type="cellIs" dxfId="101" priority="9" operator="equal">
      <formula>"Nevykdytas"</formula>
    </cfRule>
  </conditionalFormatting>
  <conditionalFormatting sqref="M3:M4">
    <cfRule type="cellIs" dxfId="100" priority="6" operator="equal">
      <formula>"Nevykdytas"</formula>
    </cfRule>
  </conditionalFormatting>
  <pageMargins left="0.7" right="0.7" top="0.75" bottom="0.75" header="0.3" footer="0.3"/>
  <pageSetup paperSize="8" scale="36"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D3DFE9"/>
  </sheetPr>
  <dimension ref="A2:M33"/>
  <sheetViews>
    <sheetView topLeftCell="A25" zoomScale="70" zoomScaleNormal="70" workbookViewId="0">
      <selection activeCell="I29" sqref="I29"/>
    </sheetView>
  </sheetViews>
  <sheetFormatPr defaultRowHeight="15" x14ac:dyDescent="0.25"/>
  <cols>
    <col min="2" max="2" width="30" customWidth="1"/>
    <col min="3" max="3" width="38.7109375" customWidth="1"/>
    <col min="4" max="6" width="16.85546875" customWidth="1"/>
    <col min="7" max="7" width="13.85546875" customWidth="1"/>
    <col min="8" max="8" width="60.85546875" customWidth="1"/>
    <col min="9" max="9" width="58.7109375" customWidth="1"/>
    <col min="10" max="10" width="9.140625" customWidth="1"/>
    <col min="11" max="11" width="13.85546875" hidden="1" customWidth="1"/>
    <col min="12" max="12" width="60.85546875" hidden="1" customWidth="1"/>
    <col min="13" max="13" width="58.7109375" hidden="1" customWidth="1"/>
    <col min="14" max="14" width="9.140625" customWidth="1"/>
  </cols>
  <sheetData>
    <row r="2" spans="1:13" x14ac:dyDescent="0.25">
      <c r="A2" s="1138"/>
      <c r="B2" s="3" t="s">
        <v>1534</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1599</v>
      </c>
      <c r="B6" s="1070" t="s">
        <v>1600</v>
      </c>
      <c r="C6" s="2"/>
      <c r="D6" s="1071"/>
      <c r="E6" s="1072"/>
      <c r="F6" s="1072"/>
      <c r="G6" s="1072"/>
      <c r="H6" s="1072"/>
      <c r="I6" s="1072"/>
      <c r="K6" s="1072"/>
      <c r="L6" s="1072"/>
      <c r="M6" s="1072"/>
    </row>
    <row r="7" spans="1:13" ht="46.5" x14ac:dyDescent="0.25">
      <c r="A7" s="1079" t="s">
        <v>1601</v>
      </c>
      <c r="B7" s="1104" t="s">
        <v>1602</v>
      </c>
      <c r="C7" s="1105"/>
      <c r="D7" s="1103"/>
      <c r="E7" s="1106"/>
      <c r="F7" s="1106"/>
      <c r="G7" s="1074"/>
      <c r="H7" s="1074"/>
      <c r="I7" s="1074"/>
      <c r="K7" s="1074"/>
      <c r="L7" s="1074"/>
      <c r="M7" s="1074"/>
    </row>
    <row r="8" spans="1:13" ht="116.25" hidden="1" customHeight="1" x14ac:dyDescent="0.25">
      <c r="A8" s="10" t="s">
        <v>1603</v>
      </c>
      <c r="B8" s="27" t="s">
        <v>1604</v>
      </c>
      <c r="C8" s="1206" t="s">
        <v>1605</v>
      </c>
      <c r="D8" s="10" t="s">
        <v>456</v>
      </c>
      <c r="E8" s="10" t="s">
        <v>1542</v>
      </c>
      <c r="F8" s="58"/>
      <c r="G8" s="102"/>
      <c r="H8" s="260"/>
      <c r="I8" s="260"/>
      <c r="K8" s="102"/>
      <c r="L8" s="260"/>
      <c r="M8" s="260"/>
    </row>
    <row r="9" spans="1:13" ht="90.75" customHeight="1" x14ac:dyDescent="0.25">
      <c r="A9" s="12" t="s">
        <v>1606</v>
      </c>
      <c r="B9" s="14" t="s">
        <v>1607</v>
      </c>
      <c r="C9" s="1209"/>
      <c r="D9" s="24" t="s">
        <v>57</v>
      </c>
      <c r="E9" s="12" t="s">
        <v>1542</v>
      </c>
      <c r="F9" s="124"/>
      <c r="G9" s="227" t="s">
        <v>26</v>
      </c>
      <c r="H9" s="107" t="s">
        <v>1608</v>
      </c>
      <c r="I9" s="228"/>
      <c r="K9" s="102" t="s">
        <v>26</v>
      </c>
      <c r="L9" s="264" t="s">
        <v>1609</v>
      </c>
      <c r="M9" s="264"/>
    </row>
    <row r="10" spans="1:13" ht="119.45" customHeight="1" x14ac:dyDescent="0.25">
      <c r="A10" s="26" t="s">
        <v>1610</v>
      </c>
      <c r="B10" s="27" t="s">
        <v>1611</v>
      </c>
      <c r="C10" s="1209"/>
      <c r="D10" s="24" t="s">
        <v>57</v>
      </c>
      <c r="E10" s="24" t="s">
        <v>1542</v>
      </c>
      <c r="F10" s="58"/>
      <c r="G10" s="227" t="s">
        <v>26</v>
      </c>
      <c r="H10" s="523" t="s">
        <v>1612</v>
      </c>
      <c r="I10" s="229"/>
      <c r="K10" s="102" t="s">
        <v>26</v>
      </c>
      <c r="L10" s="223" t="s">
        <v>1613</v>
      </c>
      <c r="M10" s="268"/>
    </row>
    <row r="11" spans="1:13" ht="36" customHeight="1" x14ac:dyDescent="0.25">
      <c r="A11" s="26" t="s">
        <v>1614</v>
      </c>
      <c r="B11" s="27" t="s">
        <v>1615</v>
      </c>
      <c r="C11" s="1209"/>
      <c r="D11" s="24" t="s">
        <v>57</v>
      </c>
      <c r="E11" s="24" t="s">
        <v>1616</v>
      </c>
      <c r="F11" s="110"/>
      <c r="G11" s="227" t="s">
        <v>26</v>
      </c>
      <c r="H11" s="985" t="s">
        <v>1617</v>
      </c>
      <c r="I11" s="83"/>
      <c r="K11" s="102" t="s">
        <v>26</v>
      </c>
      <c r="L11" s="260" t="s">
        <v>1618</v>
      </c>
      <c r="M11" s="260"/>
    </row>
    <row r="12" spans="1:13" ht="96.6" customHeight="1" x14ac:dyDescent="0.25">
      <c r="A12" s="26" t="s">
        <v>1619</v>
      </c>
      <c r="B12" s="27" t="s">
        <v>1620</v>
      </c>
      <c r="C12" s="1209"/>
      <c r="D12" s="24" t="s">
        <v>57</v>
      </c>
      <c r="E12" s="24" t="s">
        <v>1621</v>
      </c>
      <c r="F12" s="110"/>
      <c r="G12" s="227" t="s">
        <v>26</v>
      </c>
      <c r="H12" s="847" t="s">
        <v>1622</v>
      </c>
      <c r="I12" s="83" t="s">
        <v>1623</v>
      </c>
      <c r="K12" s="102" t="s">
        <v>26</v>
      </c>
      <c r="L12" s="277" t="s">
        <v>1624</v>
      </c>
      <c r="M12" s="260" t="s">
        <v>1625</v>
      </c>
    </row>
    <row r="13" spans="1:13" ht="47.25" customHeight="1" x14ac:dyDescent="0.25">
      <c r="A13" s="26" t="s">
        <v>1626</v>
      </c>
      <c r="B13" s="27" t="s">
        <v>1627</v>
      </c>
      <c r="C13" s="1209"/>
      <c r="D13" s="24" t="s">
        <v>57</v>
      </c>
      <c r="E13" s="24" t="s">
        <v>1621</v>
      </c>
      <c r="F13" s="110"/>
      <c r="G13" s="227" t="s">
        <v>26</v>
      </c>
      <c r="H13" s="844" t="s">
        <v>1628</v>
      </c>
      <c r="I13" s="232" t="s">
        <v>1629</v>
      </c>
      <c r="K13" s="102" t="s">
        <v>26</v>
      </c>
      <c r="L13" s="261" t="s">
        <v>1630</v>
      </c>
      <c r="M13" s="261" t="s">
        <v>1631</v>
      </c>
    </row>
    <row r="14" spans="1:13" ht="47.25" customHeight="1" x14ac:dyDescent="0.25">
      <c r="A14" s="26" t="s">
        <v>1632</v>
      </c>
      <c r="B14" s="27" t="s">
        <v>1633</v>
      </c>
      <c r="C14" s="1209"/>
      <c r="D14" s="24" t="s">
        <v>39</v>
      </c>
      <c r="E14" s="24" t="s">
        <v>1621</v>
      </c>
      <c r="F14" s="110"/>
      <c r="G14" s="227" t="s">
        <v>1634</v>
      </c>
      <c r="H14" s="105" t="s">
        <v>1634</v>
      </c>
      <c r="I14" s="33" t="s">
        <v>1635</v>
      </c>
      <c r="K14" s="102" t="s">
        <v>26</v>
      </c>
      <c r="L14" s="96" t="s">
        <v>1636</v>
      </c>
      <c r="M14" s="96" t="s">
        <v>1637</v>
      </c>
    </row>
    <row r="15" spans="1:13" ht="187.5" customHeight="1" x14ac:dyDescent="0.25">
      <c r="A15" s="26" t="s">
        <v>1638</v>
      </c>
      <c r="B15" s="27" t="s">
        <v>1639</v>
      </c>
      <c r="C15" s="1207"/>
      <c r="D15" s="24" t="s">
        <v>57</v>
      </c>
      <c r="E15" s="24" t="s">
        <v>1640</v>
      </c>
      <c r="F15" s="110" t="s">
        <v>717</v>
      </c>
      <c r="G15" s="227" t="s">
        <v>26</v>
      </c>
      <c r="H15" s="841" t="s">
        <v>1641</v>
      </c>
      <c r="I15" s="233" t="s">
        <v>1642</v>
      </c>
      <c r="K15" s="102" t="s">
        <v>26</v>
      </c>
      <c r="L15" s="296" t="s">
        <v>1643</v>
      </c>
      <c r="M15" s="297" t="s">
        <v>1644</v>
      </c>
    </row>
    <row r="16" spans="1:13" x14ac:dyDescent="0.25">
      <c r="A16" s="78"/>
      <c r="G16" s="25"/>
      <c r="H16" s="1187"/>
      <c r="I16" s="36"/>
      <c r="K16" s="25"/>
      <c r="L16" s="1187"/>
      <c r="M16" s="36"/>
    </row>
    <row r="17" spans="1:13" ht="46.5" x14ac:dyDescent="0.25">
      <c r="A17" s="1079" t="s">
        <v>1645</v>
      </c>
      <c r="B17" s="1104" t="s">
        <v>1646</v>
      </c>
      <c r="C17" s="1105"/>
      <c r="D17" s="1103"/>
      <c r="E17" s="1106"/>
      <c r="F17" s="1106"/>
      <c r="G17" s="25"/>
      <c r="H17" s="36"/>
      <c r="I17" s="36"/>
      <c r="K17" s="25"/>
      <c r="L17" s="36"/>
      <c r="M17" s="36"/>
    </row>
    <row r="18" spans="1:13" ht="72.75" customHeight="1" x14ac:dyDescent="0.25">
      <c r="A18" s="10" t="s">
        <v>1647</v>
      </c>
      <c r="B18" s="27" t="s">
        <v>1648</v>
      </c>
      <c r="C18" s="1289" t="s">
        <v>1649</v>
      </c>
      <c r="D18" s="10" t="s">
        <v>57</v>
      </c>
      <c r="E18" s="10" t="s">
        <v>1650</v>
      </c>
      <c r="F18" s="58"/>
      <c r="G18" s="227" t="s">
        <v>26</v>
      </c>
      <c r="H18" s="823" t="s">
        <v>1651</v>
      </c>
      <c r="I18" s="68"/>
      <c r="K18" s="102" t="s">
        <v>26</v>
      </c>
      <c r="L18" s="254" t="s">
        <v>1652</v>
      </c>
      <c r="M18" s="253"/>
    </row>
    <row r="19" spans="1:13" ht="101.25" customHeight="1" x14ac:dyDescent="0.25">
      <c r="A19" s="12" t="s">
        <v>1653</v>
      </c>
      <c r="B19" s="14" t="s">
        <v>1654</v>
      </c>
      <c r="C19" s="1290"/>
      <c r="D19" s="24" t="s">
        <v>57</v>
      </c>
      <c r="E19" s="59" t="s">
        <v>717</v>
      </c>
      <c r="F19" s="124" t="s">
        <v>1655</v>
      </c>
      <c r="G19" s="227" t="s">
        <v>26</v>
      </c>
      <c r="H19" s="517" t="s">
        <v>1656</v>
      </c>
      <c r="I19" s="228" t="s">
        <v>1657</v>
      </c>
      <c r="K19" s="102" t="s">
        <v>26</v>
      </c>
      <c r="L19" s="279" t="s">
        <v>1658</v>
      </c>
      <c r="M19" s="264"/>
    </row>
    <row r="20" spans="1:13" ht="57" customHeight="1" x14ac:dyDescent="0.25">
      <c r="A20" s="26" t="s">
        <v>1659</v>
      </c>
      <c r="B20" s="27" t="s">
        <v>1660</v>
      </c>
      <c r="C20" s="1290"/>
      <c r="D20" s="24" t="s">
        <v>57</v>
      </c>
      <c r="E20" s="506" t="s">
        <v>1661</v>
      </c>
      <c r="F20" s="236"/>
      <c r="G20" s="227" t="s">
        <v>26</v>
      </c>
      <c r="H20" s="848" t="s">
        <v>1662</v>
      </c>
      <c r="I20" s="231" t="s">
        <v>1663</v>
      </c>
      <c r="K20" s="102" t="s">
        <v>26</v>
      </c>
      <c r="L20" s="522" t="s">
        <v>1662</v>
      </c>
      <c r="M20" s="254" t="s">
        <v>1664</v>
      </c>
    </row>
    <row r="21" spans="1:13" ht="109.5" customHeight="1" x14ac:dyDescent="0.25">
      <c r="A21" s="26" t="s">
        <v>1665</v>
      </c>
      <c r="B21" s="27" t="s">
        <v>1666</v>
      </c>
      <c r="C21" s="1291"/>
      <c r="D21" s="24" t="s">
        <v>39</v>
      </c>
      <c r="E21" s="24" t="s">
        <v>1542</v>
      </c>
      <c r="F21" s="24"/>
      <c r="G21" s="227" t="s">
        <v>276</v>
      </c>
      <c r="H21" s="241" t="s">
        <v>1667</v>
      </c>
      <c r="I21" s="235"/>
      <c r="K21" s="102" t="s">
        <v>26</v>
      </c>
      <c r="L21" s="299" t="s">
        <v>1668</v>
      </c>
      <c r="M21" s="300"/>
    </row>
    <row r="22" spans="1:13" x14ac:dyDescent="0.25">
      <c r="A22" s="78"/>
      <c r="G22" s="13"/>
      <c r="H22" s="36"/>
      <c r="I22" s="36"/>
      <c r="K22" s="13"/>
      <c r="L22" s="36"/>
      <c r="M22" s="36"/>
    </row>
    <row r="23" spans="1:13" ht="46.5" x14ac:dyDescent="0.25">
      <c r="A23" s="1079" t="s">
        <v>1669</v>
      </c>
      <c r="B23" s="1104" t="s">
        <v>1670</v>
      </c>
      <c r="C23" s="1070"/>
      <c r="D23" s="1103"/>
      <c r="E23" s="1106"/>
      <c r="F23" s="1074"/>
      <c r="G23" s="13"/>
      <c r="H23" s="36"/>
      <c r="I23" s="36"/>
      <c r="K23" s="13"/>
      <c r="L23" s="36"/>
      <c r="M23" s="36"/>
    </row>
    <row r="24" spans="1:13" ht="36" customHeight="1" x14ac:dyDescent="0.25">
      <c r="A24" s="10" t="s">
        <v>1671</v>
      </c>
      <c r="B24" s="51" t="s">
        <v>1672</v>
      </c>
      <c r="C24" s="1235" t="s">
        <v>1673</v>
      </c>
      <c r="D24" s="21" t="s">
        <v>57</v>
      </c>
      <c r="E24" s="10" t="s">
        <v>1674</v>
      </c>
      <c r="F24" s="10"/>
      <c r="G24" s="227" t="s">
        <v>26</v>
      </c>
      <c r="H24" s="1001" t="s">
        <v>1675</v>
      </c>
      <c r="I24" s="1197" t="s">
        <v>1676</v>
      </c>
      <c r="K24" s="102" t="s">
        <v>26</v>
      </c>
      <c r="L24" s="957" t="s">
        <v>1677</v>
      </c>
      <c r="M24" s="958" t="s">
        <v>1678</v>
      </c>
    </row>
    <row r="25" spans="1:13" ht="50.45" customHeight="1" x14ac:dyDescent="0.25">
      <c r="A25" s="12" t="s">
        <v>1679</v>
      </c>
      <c r="B25" s="91" t="s">
        <v>1680</v>
      </c>
      <c r="C25" s="1235"/>
      <c r="D25" s="93" t="s">
        <v>57</v>
      </c>
      <c r="E25" s="12" t="s">
        <v>937</v>
      </c>
      <c r="F25" s="234"/>
      <c r="G25" s="227" t="s">
        <v>26</v>
      </c>
      <c r="H25" s="881" t="s">
        <v>1681</v>
      </c>
      <c r="I25" s="231" t="s">
        <v>1682</v>
      </c>
      <c r="K25" s="102" t="s">
        <v>26</v>
      </c>
      <c r="L25" s="297" t="s">
        <v>1681</v>
      </c>
      <c r="M25" s="254"/>
    </row>
    <row r="26" spans="1:13" ht="50.25" customHeight="1" x14ac:dyDescent="0.25">
      <c r="A26" s="26" t="s">
        <v>1683</v>
      </c>
      <c r="B26" s="51" t="s">
        <v>1684</v>
      </c>
      <c r="C26" s="1235"/>
      <c r="D26" s="93" t="s">
        <v>87</v>
      </c>
      <c r="E26" s="12" t="s">
        <v>937</v>
      </c>
      <c r="F26" s="58"/>
      <c r="G26" s="227" t="s">
        <v>26</v>
      </c>
      <c r="H26" s="523" t="s">
        <v>1685</v>
      </c>
      <c r="I26" s="237"/>
      <c r="K26" s="102" t="s">
        <v>26</v>
      </c>
      <c r="L26" s="223" t="s">
        <v>1686</v>
      </c>
      <c r="M26" s="285"/>
    </row>
    <row r="27" spans="1:13" ht="219.6" customHeight="1" x14ac:dyDescent="0.25">
      <c r="A27" s="26" t="s">
        <v>1687</v>
      </c>
      <c r="B27" s="51" t="s">
        <v>1688</v>
      </c>
      <c r="C27" s="1235"/>
      <c r="D27" s="93" t="s">
        <v>57</v>
      </c>
      <c r="E27" s="24" t="s">
        <v>1542</v>
      </c>
      <c r="F27" s="110" t="s">
        <v>1689</v>
      </c>
      <c r="G27" s="227" t="s">
        <v>26</v>
      </c>
      <c r="H27" s="823" t="s">
        <v>1690</v>
      </c>
      <c r="I27" s="231"/>
      <c r="K27" s="102" t="s">
        <v>26</v>
      </c>
      <c r="L27" s="254" t="s">
        <v>1691</v>
      </c>
      <c r="M27" s="254" t="s">
        <v>1692</v>
      </c>
    </row>
    <row r="28" spans="1:13" x14ac:dyDescent="0.25">
      <c r="A28" s="78"/>
      <c r="G28" s="25"/>
      <c r="H28" s="36"/>
      <c r="I28" s="36"/>
      <c r="K28" s="25"/>
      <c r="L28" s="36"/>
      <c r="M28" s="36"/>
    </row>
    <row r="29" spans="1:13" ht="46.5" x14ac:dyDescent="0.25">
      <c r="A29" s="1079" t="s">
        <v>1693</v>
      </c>
      <c r="B29" s="1104" t="s">
        <v>1694</v>
      </c>
      <c r="C29" s="1105"/>
      <c r="D29" s="1103"/>
      <c r="E29" s="1106"/>
      <c r="F29" s="1106"/>
      <c r="G29" s="25"/>
      <c r="H29" s="36"/>
      <c r="I29" s="36"/>
      <c r="K29" s="25"/>
      <c r="L29" s="36"/>
      <c r="M29" s="36"/>
    </row>
    <row r="30" spans="1:13" ht="51" customHeight="1" x14ac:dyDescent="0.25">
      <c r="A30" s="10" t="s">
        <v>1695</v>
      </c>
      <c r="B30" s="27" t="s">
        <v>1696</v>
      </c>
      <c r="C30" s="1252" t="s">
        <v>1697</v>
      </c>
      <c r="D30" s="10" t="s">
        <v>57</v>
      </c>
      <c r="E30" s="10" t="s">
        <v>1542</v>
      </c>
      <c r="F30" s="58"/>
      <c r="G30" s="227" t="s">
        <v>26</v>
      </c>
      <c r="H30" s="823" t="s">
        <v>1698</v>
      </c>
      <c r="I30" s="68"/>
      <c r="K30" s="102" t="s">
        <v>26</v>
      </c>
      <c r="L30" s="254" t="s">
        <v>1698</v>
      </c>
      <c r="M30" s="253"/>
    </row>
    <row r="31" spans="1:13" ht="46.5" hidden="1" customHeight="1" x14ac:dyDescent="0.25">
      <c r="A31" s="12" t="s">
        <v>1699</v>
      </c>
      <c r="B31" s="14" t="s">
        <v>1700</v>
      </c>
      <c r="C31" s="1252"/>
      <c r="D31" s="24" t="s">
        <v>456</v>
      </c>
      <c r="E31" s="12" t="s">
        <v>937</v>
      </c>
      <c r="F31" s="124"/>
      <c r="G31" s="102"/>
      <c r="H31" s="379"/>
      <c r="I31" s="253"/>
      <c r="K31" s="102" t="s">
        <v>26</v>
      </c>
      <c r="L31" s="653" t="s">
        <v>1701</v>
      </c>
      <c r="M31" s="253"/>
    </row>
    <row r="32" spans="1:13" ht="36.75" hidden="1" customHeight="1" x14ac:dyDescent="0.25">
      <c r="A32" s="26" t="s">
        <v>1702</v>
      </c>
      <c r="B32" s="27" t="s">
        <v>1703</v>
      </c>
      <c r="C32" s="1289"/>
      <c r="D32" s="24" t="s">
        <v>456</v>
      </c>
      <c r="E32" s="10" t="s">
        <v>1704</v>
      </c>
      <c r="F32" s="10" t="s">
        <v>1542</v>
      </c>
      <c r="G32" s="352"/>
      <c r="H32" s="380"/>
      <c r="I32" s="378"/>
      <c r="K32" s="352" t="s">
        <v>276</v>
      </c>
      <c r="L32" s="380" t="s">
        <v>1705</v>
      </c>
      <c r="M32" s="378"/>
    </row>
    <row r="33" spans="1:7" x14ac:dyDescent="0.25">
      <c r="A33" s="78"/>
      <c r="C33" s="695"/>
      <c r="G33" s="70"/>
    </row>
  </sheetData>
  <mergeCells count="16">
    <mergeCell ref="C30:C32"/>
    <mergeCell ref="C8:C15"/>
    <mergeCell ref="C18:C21"/>
    <mergeCell ref="C24:C27"/>
    <mergeCell ref="H2:I2"/>
    <mergeCell ref="K3:K4"/>
    <mergeCell ref="L3:L4"/>
    <mergeCell ref="M3:M4"/>
    <mergeCell ref="G3:G4"/>
    <mergeCell ref="H3:H4"/>
    <mergeCell ref="I3:I4"/>
    <mergeCell ref="A3:A4"/>
    <mergeCell ref="B3:B4"/>
    <mergeCell ref="C3:C4"/>
    <mergeCell ref="D3:D4"/>
    <mergeCell ref="E3:F3"/>
  </mergeCells>
  <conditionalFormatting sqref="A8 C8:F8 A9:B9 E9:F9 F10">
    <cfRule type="cellIs" dxfId="99" priority="15" operator="equal">
      <formula>"Nevykdytas"</formula>
    </cfRule>
  </conditionalFormatting>
  <conditionalFormatting sqref="A2:F7">
    <cfRule type="cellIs" dxfId="98" priority="2" operator="equal">
      <formula>"Nevykdytas"</formula>
    </cfRule>
  </conditionalFormatting>
  <conditionalFormatting sqref="A17:F17 A18 C18:F18 A19:B19 E19:F19 F20">
    <cfRule type="cellIs" dxfId="97" priority="12" operator="equal">
      <formula>"Nevykdytas"</formula>
    </cfRule>
  </conditionalFormatting>
  <conditionalFormatting sqref="A23:F23 A24 C24:F24 A25:B25 E25:F26">
    <cfRule type="cellIs" dxfId="96" priority="11" operator="equal">
      <formula>"Nevykdytas"</formula>
    </cfRule>
  </conditionalFormatting>
  <conditionalFormatting sqref="A29:F29 A30 C30:F30 A31:B31 E31:F32">
    <cfRule type="cellIs" dxfId="95" priority="10" operator="equal">
      <formula>"Nevykdytas"</formula>
    </cfRule>
  </conditionalFormatting>
  <conditionalFormatting sqref="I3:I4">
    <cfRule type="cellIs" dxfId="94" priority="4" operator="equal">
      <formula>"Nevykdytas"</formula>
    </cfRule>
  </conditionalFormatting>
  <conditionalFormatting sqref="M3:M4">
    <cfRule type="cellIs" dxfId="93" priority="1" operator="equal">
      <formula>"Nevykdytas"</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D3DFE9"/>
  </sheetPr>
  <dimension ref="A2:M24"/>
  <sheetViews>
    <sheetView topLeftCell="A14" zoomScale="55" zoomScaleNormal="55" workbookViewId="0">
      <selection activeCell="B12" sqref="B12"/>
    </sheetView>
  </sheetViews>
  <sheetFormatPr defaultRowHeight="15" x14ac:dyDescent="0.25"/>
  <cols>
    <col min="2" max="2" width="30" customWidth="1"/>
    <col min="3" max="3" width="38.7109375" customWidth="1"/>
    <col min="4" max="6" width="16.85546875" customWidth="1"/>
    <col min="7" max="7" width="13.85546875" customWidth="1"/>
    <col min="8" max="8" width="70.28515625" customWidth="1"/>
    <col min="9" max="9" width="68.7109375" customWidth="1"/>
    <col min="11" max="11" width="13.85546875" hidden="1" customWidth="1"/>
    <col min="12" max="12" width="63.7109375" hidden="1" customWidth="1"/>
    <col min="13" max="13" width="68.7109375" hidden="1" customWidth="1"/>
    <col min="14" max="14" width="9.140625" customWidth="1"/>
  </cols>
  <sheetData>
    <row r="2" spans="1:13" x14ac:dyDescent="0.25">
      <c r="A2" s="1138"/>
      <c r="B2" s="3" t="s">
        <v>1534</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1706</v>
      </c>
      <c r="B6" s="1070" t="s">
        <v>1707</v>
      </c>
      <c r="C6" s="2"/>
      <c r="D6" s="1071"/>
      <c r="E6" s="1072"/>
      <c r="F6" s="1072"/>
      <c r="G6" s="1072"/>
      <c r="H6" s="1072"/>
      <c r="I6" s="1072"/>
      <c r="K6" s="1072"/>
      <c r="L6" s="1072"/>
      <c r="M6" s="1072"/>
    </row>
    <row r="7" spans="1:13" x14ac:dyDescent="0.25">
      <c r="A7" s="1079" t="s">
        <v>1708</v>
      </c>
      <c r="B7" s="1105" t="s">
        <v>1709</v>
      </c>
      <c r="C7" s="1105"/>
      <c r="D7" s="1103"/>
      <c r="E7" s="1106"/>
      <c r="F7" s="1106"/>
      <c r="G7" s="1074"/>
      <c r="H7" s="1074"/>
      <c r="I7" s="1074"/>
      <c r="K7" s="1074"/>
      <c r="L7" s="1074"/>
      <c r="M7" s="1074"/>
    </row>
    <row r="8" spans="1:13" ht="92.25" customHeight="1" x14ac:dyDescent="0.25">
      <c r="A8" s="10" t="s">
        <v>1710</v>
      </c>
      <c r="B8" s="27" t="s">
        <v>1711</v>
      </c>
      <c r="C8" s="1266" t="s">
        <v>1712</v>
      </c>
      <c r="D8" s="10" t="s">
        <v>57</v>
      </c>
      <c r="E8" s="54" t="s">
        <v>1674</v>
      </c>
      <c r="F8" s="58" t="s">
        <v>1713</v>
      </c>
      <c r="G8" s="1059" t="s">
        <v>26</v>
      </c>
      <c r="H8" s="849" t="s">
        <v>1714</v>
      </c>
      <c r="I8" s="821" t="s">
        <v>1715</v>
      </c>
      <c r="K8" s="959" t="s">
        <v>26</v>
      </c>
      <c r="L8" s="958" t="s">
        <v>1716</v>
      </c>
      <c r="M8" s="958" t="s">
        <v>1717</v>
      </c>
    </row>
    <row r="9" spans="1:13" ht="90.75" customHeight="1" x14ac:dyDescent="0.25">
      <c r="A9" s="12" t="s">
        <v>1718</v>
      </c>
      <c r="B9" s="14" t="s">
        <v>1719</v>
      </c>
      <c r="C9" s="1266"/>
      <c r="D9" s="24" t="s">
        <v>57</v>
      </c>
      <c r="E9" s="54" t="s">
        <v>1674</v>
      </c>
      <c r="F9" s="124"/>
      <c r="G9" s="1059" t="s">
        <v>26</v>
      </c>
      <c r="H9" s="1019" t="s">
        <v>1720</v>
      </c>
      <c r="I9" s="1020"/>
      <c r="K9" s="959" t="s">
        <v>26</v>
      </c>
      <c r="L9" s="945" t="s">
        <v>1721</v>
      </c>
      <c r="M9" s="945" t="s">
        <v>1722</v>
      </c>
    </row>
    <row r="10" spans="1:13" ht="154.5" customHeight="1" x14ac:dyDescent="0.25">
      <c r="A10" s="26" t="s">
        <v>1723</v>
      </c>
      <c r="B10" s="27" t="s">
        <v>1724</v>
      </c>
      <c r="C10" s="1266"/>
      <c r="D10" s="24" t="s">
        <v>57</v>
      </c>
      <c r="E10" s="24" t="s">
        <v>1674</v>
      </c>
      <c r="F10" s="58"/>
      <c r="G10" s="1059" t="s">
        <v>26</v>
      </c>
      <c r="H10" s="1019" t="s">
        <v>1725</v>
      </c>
      <c r="I10" s="1018"/>
      <c r="K10" s="960" t="s">
        <v>26</v>
      </c>
      <c r="L10" s="945" t="s">
        <v>1726</v>
      </c>
      <c r="M10" s="945" t="s">
        <v>1727</v>
      </c>
    </row>
    <row r="11" spans="1:13" x14ac:dyDescent="0.25">
      <c r="A11" s="78"/>
      <c r="G11" s="1188"/>
      <c r="H11" s="1189"/>
      <c r="I11" s="1122"/>
      <c r="K11" s="1188"/>
      <c r="L11" s="1189"/>
      <c r="M11" s="1189"/>
    </row>
    <row r="12" spans="1:13" x14ac:dyDescent="0.25">
      <c r="A12" s="1079" t="s">
        <v>1728</v>
      </c>
      <c r="B12" s="1105" t="s">
        <v>1729</v>
      </c>
      <c r="C12" s="1105"/>
      <c r="D12" s="1103"/>
      <c r="E12" s="1106"/>
      <c r="F12" s="1106"/>
      <c r="G12" s="1120"/>
      <c r="H12" s="1121"/>
      <c r="I12" s="1122"/>
      <c r="K12" s="1120"/>
      <c r="L12" s="1121"/>
      <c r="M12" s="1121"/>
    </row>
    <row r="13" spans="1:13" ht="78.75" customHeight="1" x14ac:dyDescent="0.25">
      <c r="A13" s="10" t="s">
        <v>1730</v>
      </c>
      <c r="B13" s="27" t="s">
        <v>1731</v>
      </c>
      <c r="C13" s="1252" t="s">
        <v>1732</v>
      </c>
      <c r="D13" s="10" t="s">
        <v>57</v>
      </c>
      <c r="E13" s="10" t="s">
        <v>1674</v>
      </c>
      <c r="F13" s="58" t="s">
        <v>1733</v>
      </c>
      <c r="G13" s="1059" t="s">
        <v>26</v>
      </c>
      <c r="H13" s="1011" t="s">
        <v>1734</v>
      </c>
      <c r="I13" s="1056" t="s">
        <v>1735</v>
      </c>
      <c r="K13" s="959" t="s">
        <v>26</v>
      </c>
      <c r="L13" s="961" t="s">
        <v>1736</v>
      </c>
      <c r="M13" s="962" t="s">
        <v>1737</v>
      </c>
    </row>
    <row r="14" spans="1:13" ht="81.75" customHeight="1" x14ac:dyDescent="0.25">
      <c r="A14" s="12" t="s">
        <v>1738</v>
      </c>
      <c r="B14" s="14" t="s">
        <v>1739</v>
      </c>
      <c r="C14" s="1252"/>
      <c r="D14" s="24" t="s">
        <v>57</v>
      </c>
      <c r="E14" s="12" t="s">
        <v>1674</v>
      </c>
      <c r="F14" s="124" t="s">
        <v>1733</v>
      </c>
      <c r="G14" s="1060" t="s">
        <v>26</v>
      </c>
      <c r="H14" s="1012" t="s">
        <v>1740</v>
      </c>
      <c r="I14" s="1057" t="s">
        <v>1741</v>
      </c>
      <c r="K14" s="960" t="s">
        <v>26</v>
      </c>
      <c r="L14" s="963" t="s">
        <v>1742</v>
      </c>
      <c r="M14" s="964" t="s">
        <v>1743</v>
      </c>
    </row>
    <row r="15" spans="1:13" ht="105.75" customHeight="1" x14ac:dyDescent="0.25">
      <c r="A15" s="26" t="s">
        <v>1744</v>
      </c>
      <c r="B15" s="27" t="s">
        <v>1745</v>
      </c>
      <c r="C15" s="1252"/>
      <c r="D15" s="24" t="s">
        <v>57</v>
      </c>
      <c r="E15" s="54" t="s">
        <v>1674</v>
      </c>
      <c r="F15" s="58" t="s">
        <v>1733</v>
      </c>
      <c r="G15" s="1060" t="s">
        <v>26</v>
      </c>
      <c r="H15" s="1012" t="s">
        <v>1746</v>
      </c>
      <c r="I15" s="1057" t="s">
        <v>1747</v>
      </c>
      <c r="K15" s="960" t="s">
        <v>26</v>
      </c>
      <c r="L15" s="963" t="s">
        <v>1748</v>
      </c>
      <c r="M15" s="964" t="s">
        <v>1749</v>
      </c>
    </row>
    <row r="16" spans="1:13" ht="360" customHeight="1" x14ac:dyDescent="0.25">
      <c r="A16" s="26" t="s">
        <v>1750</v>
      </c>
      <c r="B16" s="27" t="s">
        <v>1751</v>
      </c>
      <c r="C16" s="1252"/>
      <c r="D16" s="24" t="s">
        <v>87</v>
      </c>
      <c r="E16" s="54" t="s">
        <v>1674</v>
      </c>
      <c r="F16" s="110"/>
      <c r="G16" s="1060" t="s">
        <v>26</v>
      </c>
      <c r="H16" s="1012" t="s">
        <v>1752</v>
      </c>
      <c r="I16" s="1057" t="s">
        <v>1753</v>
      </c>
      <c r="K16" s="960" t="s">
        <v>26</v>
      </c>
      <c r="L16" s="963" t="s">
        <v>1754</v>
      </c>
      <c r="M16" s="964" t="s">
        <v>1755</v>
      </c>
    </row>
    <row r="17" spans="1:13" ht="48" customHeight="1" x14ac:dyDescent="0.25">
      <c r="A17" s="26" t="s">
        <v>1756</v>
      </c>
      <c r="B17" s="27" t="s">
        <v>1757</v>
      </c>
      <c r="C17" s="1252"/>
      <c r="D17" s="24" t="s">
        <v>87</v>
      </c>
      <c r="E17" s="54" t="s">
        <v>1674</v>
      </c>
      <c r="F17" s="110"/>
      <c r="G17" s="850" t="s">
        <v>457</v>
      </c>
      <c r="H17" s="851" t="s">
        <v>2682</v>
      </c>
      <c r="I17" s="853"/>
      <c r="K17" s="965" t="s">
        <v>457</v>
      </c>
      <c r="L17" s="966"/>
      <c r="M17" s="966"/>
    </row>
    <row r="18" spans="1:13" x14ac:dyDescent="0.25">
      <c r="A18" s="78"/>
      <c r="G18" s="1123"/>
      <c r="H18" s="1124"/>
      <c r="I18" s="1124"/>
      <c r="K18" s="1123"/>
      <c r="L18" s="1124"/>
      <c r="M18" s="1124"/>
    </row>
    <row r="19" spans="1:13" x14ac:dyDescent="0.25">
      <c r="A19" s="17" t="s">
        <v>1758</v>
      </c>
      <c r="B19" s="1070" t="s">
        <v>1759</v>
      </c>
      <c r="C19" s="1070"/>
      <c r="D19" s="1069"/>
      <c r="E19" s="1074"/>
      <c r="F19" s="1074"/>
      <c r="G19" s="1123"/>
      <c r="H19" s="1124"/>
      <c r="I19" s="1124"/>
      <c r="K19" s="1123"/>
      <c r="L19" s="1124"/>
      <c r="M19" s="1124"/>
    </row>
    <row r="20" spans="1:13" ht="59.25" customHeight="1" x14ac:dyDescent="0.25">
      <c r="A20" s="79" t="s">
        <v>1760</v>
      </c>
      <c r="B20" s="80" t="s">
        <v>1761</v>
      </c>
      <c r="C20" s="1235" t="s">
        <v>1762</v>
      </c>
      <c r="D20" s="79" t="s">
        <v>57</v>
      </c>
      <c r="E20" s="82" t="s">
        <v>717</v>
      </c>
      <c r="F20" s="130" t="s">
        <v>1763</v>
      </c>
      <c r="G20" s="1059" t="s">
        <v>26</v>
      </c>
      <c r="H20" s="1058" t="s">
        <v>1764</v>
      </c>
      <c r="I20" s="854" t="s">
        <v>1765</v>
      </c>
      <c r="K20" s="967" t="s">
        <v>26</v>
      </c>
      <c r="L20" s="968" t="s">
        <v>1766</v>
      </c>
      <c r="M20" s="968"/>
    </row>
    <row r="21" spans="1:13" ht="58.5" customHeight="1" x14ac:dyDescent="0.25">
      <c r="A21" s="67" t="s">
        <v>1767</v>
      </c>
      <c r="B21" s="84" t="s">
        <v>1768</v>
      </c>
      <c r="C21" s="1235"/>
      <c r="D21" s="71" t="s">
        <v>57</v>
      </c>
      <c r="E21" s="82" t="s">
        <v>717</v>
      </c>
      <c r="F21" s="131"/>
      <c r="G21" s="1059" t="s">
        <v>26</v>
      </c>
      <c r="H21" s="1058" t="s">
        <v>1769</v>
      </c>
      <c r="I21" s="231" t="s">
        <v>1770</v>
      </c>
      <c r="K21" s="960" t="s">
        <v>26</v>
      </c>
      <c r="L21" s="968" t="s">
        <v>1771</v>
      </c>
      <c r="M21" s="968"/>
    </row>
    <row r="22" spans="1:13" ht="133.5" customHeight="1" x14ac:dyDescent="0.25">
      <c r="A22" s="85" t="s">
        <v>1772</v>
      </c>
      <c r="B22" s="80" t="s">
        <v>1773</v>
      </c>
      <c r="C22" s="1235"/>
      <c r="D22" s="71" t="s">
        <v>57</v>
      </c>
      <c r="E22" s="132" t="s">
        <v>717</v>
      </c>
      <c r="F22" s="130" t="s">
        <v>1733</v>
      </c>
      <c r="G22" s="1059" t="s">
        <v>26</v>
      </c>
      <c r="H22" s="1058" t="s">
        <v>1774</v>
      </c>
      <c r="I22" s="854"/>
      <c r="K22" s="960" t="s">
        <v>26</v>
      </c>
      <c r="L22" s="968" t="s">
        <v>1775</v>
      </c>
      <c r="M22" s="968" t="s">
        <v>1776</v>
      </c>
    </row>
    <row r="23" spans="1:13" ht="33.75" customHeight="1" x14ac:dyDescent="0.25">
      <c r="A23" s="85" t="s">
        <v>1777</v>
      </c>
      <c r="B23" s="80" t="s">
        <v>1778</v>
      </c>
      <c r="C23" s="1235"/>
      <c r="D23" s="71" t="s">
        <v>57</v>
      </c>
      <c r="E23" s="132" t="s">
        <v>717</v>
      </c>
      <c r="F23" s="132" t="s">
        <v>1779</v>
      </c>
      <c r="G23" s="1059" t="s">
        <v>26</v>
      </c>
      <c r="H23" s="1058" t="s">
        <v>1780</v>
      </c>
      <c r="I23" s="854"/>
      <c r="K23" s="960" t="s">
        <v>26</v>
      </c>
      <c r="L23" s="968" t="s">
        <v>1781</v>
      </c>
      <c r="M23" s="968"/>
    </row>
    <row r="24" spans="1:13" ht="15" customHeight="1" x14ac:dyDescent="0.25">
      <c r="E24" s="81"/>
      <c r="F24" s="81"/>
    </row>
  </sheetData>
  <autoFilter ref="A2:I10" xr:uid="{00000000-0001-0000-1700-000000000000}">
    <filterColumn colId="7" showButton="0"/>
  </autoFilter>
  <mergeCells count="15">
    <mergeCell ref="K3:K4"/>
    <mergeCell ref="L3:L4"/>
    <mergeCell ref="M3:M4"/>
    <mergeCell ref="C20:C23"/>
    <mergeCell ref="H2:I2"/>
    <mergeCell ref="G3:G4"/>
    <mergeCell ref="H3:H4"/>
    <mergeCell ref="I3:I4"/>
    <mergeCell ref="C8:C10"/>
    <mergeCell ref="C13:C17"/>
    <mergeCell ref="A3:A4"/>
    <mergeCell ref="B3:B4"/>
    <mergeCell ref="C3:C4"/>
    <mergeCell ref="D3:D4"/>
    <mergeCell ref="E3:F3"/>
  </mergeCells>
  <conditionalFormatting sqref="A8 C8:F8 A9:B9 E9:F9 F10">
    <cfRule type="cellIs" dxfId="92" priority="14" operator="equal">
      <formula>"Nevykdytas"</formula>
    </cfRule>
  </conditionalFormatting>
  <conditionalFormatting sqref="A2:F7">
    <cfRule type="cellIs" dxfId="91" priority="2" operator="equal">
      <formula>"Nevykdytas"</formula>
    </cfRule>
  </conditionalFormatting>
  <conditionalFormatting sqref="A12:F12 A13 C13:F13 A14:B14 E14:F15 E16:E17">
    <cfRule type="cellIs" dxfId="90" priority="13" operator="equal">
      <formula>"Nevykdytas"</formula>
    </cfRule>
  </conditionalFormatting>
  <conditionalFormatting sqref="A19:F19 A20 C20:F20 A21:B21 E21:F21 F22">
    <cfRule type="cellIs" dxfId="89" priority="12" operator="equal">
      <formula>"Nevykdytas"</formula>
    </cfRule>
  </conditionalFormatting>
  <conditionalFormatting sqref="I3:I4">
    <cfRule type="cellIs" dxfId="88" priority="4" operator="equal">
      <formula>"Nevykdytas"</formula>
    </cfRule>
  </conditionalFormatting>
  <conditionalFormatting sqref="M3:M4">
    <cfRule type="cellIs" dxfId="87" priority="1" operator="equal">
      <formula>"Nevykdytas"</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14999847407452621"/>
  </sheetPr>
  <dimension ref="A2:M34"/>
  <sheetViews>
    <sheetView topLeftCell="A21" zoomScale="70" zoomScaleNormal="70" workbookViewId="0">
      <selection activeCell="S32" sqref="S32"/>
    </sheetView>
  </sheetViews>
  <sheetFormatPr defaultRowHeight="15" x14ac:dyDescent="0.25"/>
  <cols>
    <col min="2" max="2" width="34.5703125" customWidth="1"/>
    <col min="3" max="3" width="38.7109375" customWidth="1"/>
    <col min="4" max="6" width="16.85546875" customWidth="1"/>
    <col min="7" max="7" width="13.85546875" customWidth="1"/>
    <col min="8" max="8" width="55.85546875" customWidth="1"/>
    <col min="9" max="9" width="44.42578125" customWidth="1"/>
    <col min="11" max="11" width="13.85546875" hidden="1" customWidth="1"/>
    <col min="12" max="12" width="55.85546875" hidden="1" customWidth="1"/>
    <col min="13" max="13" width="44.42578125" hidden="1" customWidth="1"/>
    <col min="14" max="14" width="9.140625" customWidth="1"/>
  </cols>
  <sheetData>
    <row r="2" spans="1:13" x14ac:dyDescent="0.25">
      <c r="A2" s="1138"/>
      <c r="B2" s="3" t="s">
        <v>1782</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1783</v>
      </c>
      <c r="B6" s="1070" t="s">
        <v>1784</v>
      </c>
      <c r="C6" s="2"/>
      <c r="D6" s="1071"/>
      <c r="E6" s="1072"/>
      <c r="F6" s="1072"/>
      <c r="G6" s="1072"/>
      <c r="H6" s="1072"/>
      <c r="I6" s="1072"/>
      <c r="K6" s="1072"/>
      <c r="L6" s="1072"/>
      <c r="M6" s="1072"/>
    </row>
    <row r="7" spans="1:13" x14ac:dyDescent="0.25">
      <c r="A7" s="1079" t="s">
        <v>1785</v>
      </c>
      <c r="B7" s="1105" t="s">
        <v>1786</v>
      </c>
      <c r="C7" s="1105"/>
      <c r="D7" s="1103"/>
      <c r="E7" s="1106"/>
      <c r="F7" s="1106"/>
      <c r="G7" s="1074"/>
      <c r="H7" s="1074"/>
      <c r="I7" s="1074"/>
      <c r="K7" s="1074"/>
      <c r="L7" s="1074"/>
      <c r="M7" s="1074"/>
    </row>
    <row r="8" spans="1:13" ht="35.25" hidden="1" customHeight="1" x14ac:dyDescent="0.25">
      <c r="A8" s="10" t="s">
        <v>1787</v>
      </c>
      <c r="B8" s="51" t="s">
        <v>1788</v>
      </c>
      <c r="C8" s="1287" t="s">
        <v>1789</v>
      </c>
      <c r="D8" s="21" t="s">
        <v>456</v>
      </c>
      <c r="E8" s="55" t="s">
        <v>1790</v>
      </c>
      <c r="F8" s="58" t="s">
        <v>1791</v>
      </c>
      <c r="G8" s="97" t="s">
        <v>457</v>
      </c>
      <c r="H8" s="260" t="s">
        <v>1792</v>
      </c>
      <c r="I8" s="260"/>
      <c r="K8" s="97" t="s">
        <v>457</v>
      </c>
      <c r="L8" s="260" t="s">
        <v>1792</v>
      </c>
      <c r="M8" s="260"/>
    </row>
    <row r="9" spans="1:13" ht="45.75" hidden="1" customHeight="1" x14ac:dyDescent="0.25">
      <c r="A9" s="12" t="s">
        <v>1793</v>
      </c>
      <c r="B9" s="91" t="s">
        <v>1794</v>
      </c>
      <c r="C9" s="1238"/>
      <c r="D9" s="93" t="s">
        <v>57</v>
      </c>
      <c r="E9" s="54" t="s">
        <v>1791</v>
      </c>
      <c r="F9" s="124"/>
      <c r="G9" s="97" t="s">
        <v>457</v>
      </c>
      <c r="H9" s="264" t="s">
        <v>1792</v>
      </c>
      <c r="I9" s="264" t="s">
        <v>1795</v>
      </c>
      <c r="K9" s="97" t="s">
        <v>457</v>
      </c>
      <c r="L9" s="264" t="s">
        <v>1792</v>
      </c>
      <c r="M9" s="264" t="s">
        <v>1795</v>
      </c>
    </row>
    <row r="10" spans="1:13" ht="69" customHeight="1" x14ac:dyDescent="0.25">
      <c r="A10" s="26" t="s">
        <v>1796</v>
      </c>
      <c r="B10" s="51" t="s">
        <v>1797</v>
      </c>
      <c r="C10" s="1238"/>
      <c r="D10" s="93" t="s">
        <v>87</v>
      </c>
      <c r="E10" s="56" t="s">
        <v>1542</v>
      </c>
      <c r="F10" s="58" t="s">
        <v>1791</v>
      </c>
      <c r="G10" s="227" t="s">
        <v>26</v>
      </c>
      <c r="H10" s="108" t="s">
        <v>1798</v>
      </c>
      <c r="I10" s="83" t="s">
        <v>1799</v>
      </c>
      <c r="K10" s="97" t="s">
        <v>457</v>
      </c>
      <c r="L10" s="260"/>
      <c r="M10" s="268"/>
    </row>
    <row r="11" spans="1:13" x14ac:dyDescent="0.25">
      <c r="A11" s="78"/>
      <c r="E11" s="1190"/>
      <c r="G11" s="13"/>
      <c r="H11" s="15"/>
      <c r="I11" s="15"/>
      <c r="K11" s="13"/>
      <c r="L11" s="15"/>
      <c r="M11" s="15"/>
    </row>
    <row r="12" spans="1:13" x14ac:dyDescent="0.25">
      <c r="A12" s="1079" t="s">
        <v>1800</v>
      </c>
      <c r="B12" s="1105" t="s">
        <v>1801</v>
      </c>
      <c r="C12" s="1105"/>
      <c r="D12" s="1103"/>
      <c r="E12" s="1125"/>
      <c r="F12" s="1106"/>
      <c r="G12" s="17"/>
      <c r="H12" s="18"/>
      <c r="I12" s="18"/>
      <c r="K12" s="17"/>
      <c r="L12" s="18"/>
      <c r="M12" s="18"/>
    </row>
    <row r="13" spans="1:13" ht="111" customHeight="1" x14ac:dyDescent="0.25">
      <c r="A13" s="10" t="s">
        <v>1802</v>
      </c>
      <c r="B13" s="27" t="s">
        <v>1803</v>
      </c>
      <c r="C13" s="1289" t="s">
        <v>1804</v>
      </c>
      <c r="D13" s="10" t="s">
        <v>39</v>
      </c>
      <c r="E13" s="55" t="s">
        <v>1805</v>
      </c>
      <c r="F13" s="58"/>
      <c r="G13" s="227" t="s">
        <v>26</v>
      </c>
      <c r="H13" s="107" t="s">
        <v>1806</v>
      </c>
      <c r="I13" s="228"/>
      <c r="K13" s="102" t="s">
        <v>26</v>
      </c>
      <c r="L13" s="264" t="s">
        <v>1806</v>
      </c>
      <c r="M13" s="264"/>
    </row>
    <row r="14" spans="1:13" ht="46.5" hidden="1" customHeight="1" x14ac:dyDescent="0.25">
      <c r="A14" s="12" t="s">
        <v>1807</v>
      </c>
      <c r="B14" s="14" t="s">
        <v>1808</v>
      </c>
      <c r="C14" s="1291"/>
      <c r="D14" s="24" t="s">
        <v>456</v>
      </c>
      <c r="E14" s="54" t="s">
        <v>1791</v>
      </c>
      <c r="F14" s="124"/>
      <c r="G14" s="227"/>
      <c r="H14" s="107"/>
      <c r="I14" s="228"/>
      <c r="K14" s="102" t="s">
        <v>457</v>
      </c>
      <c r="L14" s="264" t="s">
        <v>1792</v>
      </c>
      <c r="M14" s="264"/>
    </row>
    <row r="15" spans="1:13" x14ac:dyDescent="0.25">
      <c r="A15" s="78"/>
      <c r="C15" s="695"/>
      <c r="E15" s="1190"/>
      <c r="G15" s="25"/>
      <c r="H15" s="36"/>
      <c r="I15" s="36"/>
      <c r="K15" s="25"/>
      <c r="L15" s="36"/>
      <c r="M15" s="36"/>
    </row>
    <row r="16" spans="1:13" x14ac:dyDescent="0.25">
      <c r="A16" s="1079" t="s">
        <v>1809</v>
      </c>
      <c r="B16" s="1105" t="s">
        <v>1810</v>
      </c>
      <c r="C16" s="1105"/>
      <c r="D16" s="1103"/>
      <c r="E16" s="1125"/>
      <c r="F16" s="1106"/>
      <c r="G16" s="25"/>
      <c r="H16" s="36"/>
      <c r="I16" s="36"/>
      <c r="K16" s="25"/>
      <c r="L16" s="36"/>
      <c r="M16" s="36"/>
    </row>
    <row r="17" spans="1:13" ht="63.75" customHeight="1" x14ac:dyDescent="0.25">
      <c r="A17" s="12" t="s">
        <v>1811</v>
      </c>
      <c r="B17" s="27" t="s">
        <v>1812</v>
      </c>
      <c r="C17" s="1289" t="s">
        <v>1813</v>
      </c>
      <c r="D17" s="12" t="s">
        <v>57</v>
      </c>
      <c r="E17" s="54" t="s">
        <v>1814</v>
      </c>
      <c r="F17" s="124"/>
      <c r="G17" s="227" t="s">
        <v>276</v>
      </c>
      <c r="H17" s="517" t="s">
        <v>1815</v>
      </c>
      <c r="I17" s="86"/>
      <c r="K17" s="12" t="s">
        <v>26</v>
      </c>
      <c r="L17" s="80" t="s">
        <v>1816</v>
      </c>
      <c r="M17" s="80"/>
    </row>
    <row r="18" spans="1:13" ht="93.75" customHeight="1" x14ac:dyDescent="0.25">
      <c r="A18" s="12" t="s">
        <v>1817</v>
      </c>
      <c r="B18" s="14" t="s">
        <v>1818</v>
      </c>
      <c r="C18" s="1291"/>
      <c r="D18" s="24" t="s">
        <v>1275</v>
      </c>
      <c r="E18" s="54" t="s">
        <v>1814</v>
      </c>
      <c r="F18" s="124"/>
      <c r="G18" s="227" t="s">
        <v>26</v>
      </c>
      <c r="H18" s="855" t="s">
        <v>1819</v>
      </c>
      <c r="I18" s="89"/>
      <c r="K18" s="102" t="s">
        <v>26</v>
      </c>
      <c r="L18" s="969" t="s">
        <v>1820</v>
      </c>
      <c r="M18" s="301"/>
    </row>
    <row r="19" spans="1:13" x14ac:dyDescent="0.25">
      <c r="A19" s="78"/>
      <c r="E19" s="1190"/>
      <c r="G19" s="25"/>
      <c r="H19" s="1191"/>
      <c r="I19" s="36"/>
      <c r="K19" s="25"/>
      <c r="L19" s="1191"/>
      <c r="M19" s="36"/>
    </row>
    <row r="20" spans="1:13" x14ac:dyDescent="0.25">
      <c r="A20" s="1079" t="s">
        <v>1821</v>
      </c>
      <c r="B20" s="1105" t="s">
        <v>1822</v>
      </c>
      <c r="C20" s="1105"/>
      <c r="D20" s="1103"/>
      <c r="E20" s="1125"/>
      <c r="F20" s="1106"/>
      <c r="G20" s="25"/>
      <c r="H20" s="36"/>
      <c r="I20" s="36"/>
      <c r="K20" s="25"/>
      <c r="L20" s="36"/>
      <c r="M20" s="36"/>
    </row>
    <row r="21" spans="1:13" ht="298.5" customHeight="1" x14ac:dyDescent="0.25">
      <c r="A21" s="10" t="s">
        <v>1823</v>
      </c>
      <c r="B21" s="27" t="s">
        <v>1824</v>
      </c>
      <c r="C21" s="1206" t="s">
        <v>1825</v>
      </c>
      <c r="D21" s="10" t="s">
        <v>39</v>
      </c>
      <c r="E21" s="55" t="s">
        <v>1826</v>
      </c>
      <c r="F21" s="58"/>
      <c r="G21" s="227" t="s">
        <v>276</v>
      </c>
      <c r="H21" s="983" t="s">
        <v>1827</v>
      </c>
      <c r="I21" s="68"/>
      <c r="K21" s="102" t="s">
        <v>26</v>
      </c>
      <c r="L21" s="254" t="s">
        <v>1827</v>
      </c>
      <c r="M21" s="253"/>
    </row>
    <row r="22" spans="1:13" ht="13.5" hidden="1" customHeight="1" x14ac:dyDescent="0.25">
      <c r="A22" s="12" t="s">
        <v>1828</v>
      </c>
      <c r="B22" s="14" t="s">
        <v>1829</v>
      </c>
      <c r="C22" s="1209"/>
      <c r="D22" s="10" t="s">
        <v>1830</v>
      </c>
      <c r="E22" s="162" t="s">
        <v>1409</v>
      </c>
      <c r="F22" s="124"/>
      <c r="G22" s="227"/>
      <c r="H22" s="843"/>
      <c r="I22" s="68"/>
      <c r="K22" s="102" t="s">
        <v>276</v>
      </c>
      <c r="L22" s="285"/>
      <c r="M22" s="253"/>
    </row>
    <row r="23" spans="1:13" ht="189.75" customHeight="1" x14ac:dyDescent="0.25">
      <c r="A23" s="26" t="s">
        <v>1831</v>
      </c>
      <c r="B23" s="27" t="s">
        <v>1832</v>
      </c>
      <c r="C23" s="1209"/>
      <c r="D23" s="24" t="s">
        <v>57</v>
      </c>
      <c r="E23" s="56" t="s">
        <v>1833</v>
      </c>
      <c r="F23" s="236" t="s">
        <v>1409</v>
      </c>
      <c r="G23" s="227" t="s">
        <v>26</v>
      </c>
      <c r="H23" s="983" t="s">
        <v>1834</v>
      </c>
      <c r="I23" s="68"/>
      <c r="K23" s="102" t="s">
        <v>26</v>
      </c>
      <c r="L23" s="254" t="s">
        <v>1834</v>
      </c>
      <c r="M23" s="253"/>
    </row>
    <row r="24" spans="1:13" ht="39.75" customHeight="1" x14ac:dyDescent="0.25">
      <c r="A24" s="26" t="s">
        <v>1835</v>
      </c>
      <c r="B24" s="27" t="s">
        <v>1836</v>
      </c>
      <c r="C24" s="1209"/>
      <c r="D24" s="24" t="s">
        <v>57</v>
      </c>
      <c r="E24" s="1017" t="s">
        <v>1409</v>
      </c>
      <c r="F24" s="79" t="s">
        <v>1837</v>
      </c>
      <c r="G24" s="227" t="s">
        <v>26</v>
      </c>
      <c r="H24" s="823" t="s">
        <v>1838</v>
      </c>
      <c r="I24" s="68"/>
      <c r="K24" s="102" t="s">
        <v>26</v>
      </c>
      <c r="L24" s="254" t="s">
        <v>1838</v>
      </c>
      <c r="M24" s="253"/>
    </row>
    <row r="25" spans="1:13" ht="102.75" customHeight="1" x14ac:dyDescent="0.25">
      <c r="A25" s="26" t="s">
        <v>1839</v>
      </c>
      <c r="B25" s="27" t="s">
        <v>1840</v>
      </c>
      <c r="C25" s="1207"/>
      <c r="D25" s="24" t="s">
        <v>57</v>
      </c>
      <c r="E25" s="163" t="s">
        <v>1409</v>
      </c>
      <c r="F25" s="127"/>
      <c r="G25" s="227" t="s">
        <v>26</v>
      </c>
      <c r="H25" s="107" t="s">
        <v>1841</v>
      </c>
      <c r="I25" s="68"/>
      <c r="K25" s="102" t="s">
        <v>26</v>
      </c>
      <c r="L25" s="302" t="s">
        <v>1842</v>
      </c>
      <c r="M25" s="253"/>
    </row>
    <row r="26" spans="1:13" x14ac:dyDescent="0.25">
      <c r="A26" s="78"/>
      <c r="E26" s="1190"/>
      <c r="G26" s="25"/>
      <c r="H26" s="36"/>
      <c r="I26" s="36"/>
      <c r="K26" s="25"/>
      <c r="L26" s="36"/>
      <c r="M26" s="36"/>
    </row>
    <row r="27" spans="1:13" ht="15" customHeight="1" x14ac:dyDescent="0.25">
      <c r="A27" s="1079" t="s">
        <v>1843</v>
      </c>
      <c r="B27" s="1129" t="s">
        <v>1844</v>
      </c>
      <c r="C27" s="1105"/>
      <c r="D27" s="1103"/>
      <c r="E27" s="1125"/>
      <c r="F27" s="1106"/>
      <c r="G27" s="25"/>
      <c r="H27" s="36"/>
      <c r="I27" s="36"/>
      <c r="K27" s="25"/>
      <c r="L27" s="36"/>
      <c r="M27" s="36"/>
    </row>
    <row r="28" spans="1:13" ht="44.25" customHeight="1" x14ac:dyDescent="0.25">
      <c r="A28" s="12" t="s">
        <v>1845</v>
      </c>
      <c r="B28" s="27" t="s">
        <v>1846</v>
      </c>
      <c r="C28" s="1208" t="s">
        <v>1847</v>
      </c>
      <c r="D28" s="12" t="s">
        <v>39</v>
      </c>
      <c r="E28" s="54" t="s">
        <v>1409</v>
      </c>
      <c r="F28" s="12" t="s">
        <v>1848</v>
      </c>
      <c r="G28" s="227" t="s">
        <v>26</v>
      </c>
      <c r="H28" s="823" t="s">
        <v>1849</v>
      </c>
      <c r="I28" s="237"/>
      <c r="K28" s="12" t="s">
        <v>26</v>
      </c>
      <c r="L28" s="518" t="s">
        <v>1850</v>
      </c>
      <c r="M28" s="1126"/>
    </row>
    <row r="29" spans="1:13" ht="39" hidden="1" customHeight="1" x14ac:dyDescent="0.25">
      <c r="A29" s="12" t="s">
        <v>1851</v>
      </c>
      <c r="B29" s="14" t="s">
        <v>1852</v>
      </c>
      <c r="C29" s="1209"/>
      <c r="D29" s="24" t="s">
        <v>456</v>
      </c>
      <c r="E29" s="55" t="s">
        <v>1409</v>
      </c>
      <c r="F29" s="10" t="s">
        <v>1848</v>
      </c>
      <c r="G29" s="842"/>
      <c r="H29" s="823"/>
      <c r="I29" s="68"/>
      <c r="K29" s="284" t="s">
        <v>457</v>
      </c>
      <c r="L29" s="254"/>
      <c r="M29" s="253"/>
    </row>
    <row r="30" spans="1:13" ht="72" customHeight="1" x14ac:dyDescent="0.25">
      <c r="A30" s="26" t="s">
        <v>1853</v>
      </c>
      <c r="B30" s="27" t="s">
        <v>1854</v>
      </c>
      <c r="C30" s="1209"/>
      <c r="D30" s="24" t="s">
        <v>87</v>
      </c>
      <c r="E30" s="55"/>
      <c r="F30" s="10" t="s">
        <v>1848</v>
      </c>
      <c r="G30" s="227" t="s">
        <v>276</v>
      </c>
      <c r="H30" s="823" t="s">
        <v>1855</v>
      </c>
      <c r="I30" s="68"/>
      <c r="K30" s="102" t="s">
        <v>276</v>
      </c>
      <c r="L30" s="254" t="s">
        <v>1856</v>
      </c>
      <c r="M30" s="253"/>
    </row>
    <row r="31" spans="1:13" ht="47.25" customHeight="1" x14ac:dyDescent="0.25">
      <c r="A31" s="26" t="s">
        <v>1857</v>
      </c>
      <c r="B31" s="27" t="s">
        <v>1858</v>
      </c>
      <c r="C31" s="1207"/>
      <c r="D31" s="24" t="s">
        <v>87</v>
      </c>
      <c r="E31" s="58" t="s">
        <v>1859</v>
      </c>
      <c r="F31" s="189"/>
      <c r="G31" s="227" t="s">
        <v>26</v>
      </c>
      <c r="H31" s="823" t="s">
        <v>1860</v>
      </c>
      <c r="I31" s="864"/>
      <c r="K31" s="102" t="s">
        <v>276</v>
      </c>
      <c r="L31" s="254" t="s">
        <v>1861</v>
      </c>
      <c r="M31" s="970" t="s">
        <v>1862</v>
      </c>
    </row>
    <row r="32" spans="1:13" x14ac:dyDescent="0.25">
      <c r="A32" s="78"/>
      <c r="G32" s="25"/>
      <c r="H32" s="36"/>
      <c r="I32" s="36"/>
      <c r="K32" s="25"/>
      <c r="L32" s="36"/>
      <c r="M32" s="36"/>
    </row>
    <row r="33" spans="1:13" x14ac:dyDescent="0.25">
      <c r="A33" s="1079" t="s">
        <v>1863</v>
      </c>
      <c r="B33" s="1105" t="s">
        <v>1864</v>
      </c>
      <c r="C33" s="1105"/>
      <c r="D33" s="1103"/>
      <c r="E33" s="1106"/>
      <c r="F33" s="1106"/>
      <c r="G33" s="25"/>
      <c r="H33" s="36"/>
      <c r="I33" s="36"/>
      <c r="K33" s="25"/>
      <c r="L33" s="36"/>
      <c r="M33" s="36"/>
    </row>
    <row r="34" spans="1:13" ht="115.5" customHeight="1" x14ac:dyDescent="0.25">
      <c r="A34" s="12" t="s">
        <v>1865</v>
      </c>
      <c r="B34" s="27" t="s">
        <v>1866</v>
      </c>
      <c r="C34" s="27" t="s">
        <v>1867</v>
      </c>
      <c r="D34" s="12" t="s">
        <v>87</v>
      </c>
      <c r="E34" s="12" t="s">
        <v>1791</v>
      </c>
      <c r="F34" s="124"/>
      <c r="G34" s="824" t="s">
        <v>457</v>
      </c>
      <c r="H34" s="983" t="s">
        <v>1868</v>
      </c>
      <c r="I34" s="1200"/>
      <c r="K34" s="12" t="s">
        <v>457</v>
      </c>
      <c r="L34" s="1127" t="s">
        <v>1869</v>
      </c>
      <c r="M34" s="1098"/>
    </row>
  </sheetData>
  <mergeCells count="17">
    <mergeCell ref="H2:I2"/>
    <mergeCell ref="A3:A4"/>
    <mergeCell ref="B3:B4"/>
    <mergeCell ref="C3:C4"/>
    <mergeCell ref="D3:D4"/>
    <mergeCell ref="E3:F3"/>
    <mergeCell ref="C8:C10"/>
    <mergeCell ref="C28:C31"/>
    <mergeCell ref="C21:C25"/>
    <mergeCell ref="C17:C18"/>
    <mergeCell ref="C13:C14"/>
    <mergeCell ref="M3:M4"/>
    <mergeCell ref="G3:G4"/>
    <mergeCell ref="H3:H4"/>
    <mergeCell ref="I3:I4"/>
    <mergeCell ref="K3:K4"/>
    <mergeCell ref="L3:L4"/>
  </mergeCells>
  <conditionalFormatting sqref="A8 C8:F8 A9:B9 E9:F9">
    <cfRule type="cellIs" dxfId="86" priority="32" operator="equal">
      <formula>"Nevykdytas"</formula>
    </cfRule>
  </conditionalFormatting>
  <conditionalFormatting sqref="A2:F7">
    <cfRule type="cellIs" dxfId="85" priority="11" operator="equal">
      <formula>"Nevykdytas"</formula>
    </cfRule>
  </conditionalFormatting>
  <conditionalFormatting sqref="A12:F12 A13 C13:F13 A14:B14 E14:F14">
    <cfRule type="cellIs" dxfId="84" priority="28" operator="equal">
      <formula>"Nevykdytas"</formula>
    </cfRule>
  </conditionalFormatting>
  <conditionalFormatting sqref="A16:F16 A17 C17:F17 A18:B18 E18:F18">
    <cfRule type="cellIs" dxfId="83" priority="27" operator="equal">
      <formula>"Nevykdytas"</formula>
    </cfRule>
  </conditionalFormatting>
  <conditionalFormatting sqref="A20:F20 A21 C21 A22:B22">
    <cfRule type="cellIs" dxfId="82" priority="26" operator="equal">
      <formula>"Nevykdytas"</formula>
    </cfRule>
  </conditionalFormatting>
  <conditionalFormatting sqref="A27:F27 A28 A29:B29">
    <cfRule type="cellIs" dxfId="81" priority="23" operator="equal">
      <formula>"Nevykdytas"</formula>
    </cfRule>
  </conditionalFormatting>
  <conditionalFormatting sqref="A33:F33 A34 C34:F34">
    <cfRule type="cellIs" dxfId="80" priority="21" operator="equal">
      <formula>"Nevykdytas"</formula>
    </cfRule>
  </conditionalFormatting>
  <conditionalFormatting sqref="C28:D28">
    <cfRule type="cellIs" dxfId="79" priority="3" operator="equal">
      <formula>"Nevykdytas"</formula>
    </cfRule>
  </conditionalFormatting>
  <conditionalFormatting sqref="D21:F22">
    <cfRule type="cellIs" dxfId="78" priority="4" operator="equal">
      <formula>"Nevykdytas"</formula>
    </cfRule>
  </conditionalFormatting>
  <conditionalFormatting sqref="E31">
    <cfRule type="cellIs" dxfId="77" priority="22" operator="equal">
      <formula>"Nevykdytas"</formula>
    </cfRule>
  </conditionalFormatting>
  <conditionalFormatting sqref="E28:F30">
    <cfRule type="cellIs" dxfId="76" priority="17" operator="equal">
      <formula>"Nevykdytas"</formula>
    </cfRule>
  </conditionalFormatting>
  <conditionalFormatting sqref="F10">
    <cfRule type="cellIs" dxfId="75" priority="29" operator="equal">
      <formula>"Nevykdytas"</formula>
    </cfRule>
  </conditionalFormatting>
  <conditionalFormatting sqref="F23:F25">
    <cfRule type="cellIs" dxfId="74" priority="24" operator="equal">
      <formula>"Nevykdytas"</formula>
    </cfRule>
  </conditionalFormatting>
  <conditionalFormatting sqref="H25">
    <cfRule type="cellIs" dxfId="73" priority="6" operator="equal">
      <formula>"Nevykdytas"</formula>
    </cfRule>
  </conditionalFormatting>
  <conditionalFormatting sqref="I3:I4">
    <cfRule type="cellIs" dxfId="72" priority="9" operator="equal">
      <formula>"Nevykdytas"</formula>
    </cfRule>
  </conditionalFormatting>
  <conditionalFormatting sqref="L25">
    <cfRule type="cellIs" dxfId="71" priority="1" operator="equal">
      <formula>"Nevykdytas"</formula>
    </cfRule>
  </conditionalFormatting>
  <conditionalFormatting sqref="M3:M4">
    <cfRule type="cellIs" dxfId="70" priority="2" operator="equal">
      <formula>"Nevykdytas"</formula>
    </cfRule>
  </conditionalFormatting>
  <pageMargins left="0.7" right="0.7" top="0.75" bottom="0.75"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2:M10"/>
  <sheetViews>
    <sheetView zoomScale="70" zoomScaleNormal="70" workbookViewId="0">
      <selection activeCell="B7" sqref="B7"/>
    </sheetView>
  </sheetViews>
  <sheetFormatPr defaultRowHeight="15" x14ac:dyDescent="0.25"/>
  <cols>
    <col min="2" max="2" width="30" customWidth="1"/>
    <col min="3" max="3" width="38.7109375" customWidth="1"/>
    <col min="4" max="6" width="16.85546875" customWidth="1"/>
    <col min="7" max="7" width="15.85546875" customWidth="1"/>
    <col min="8" max="8" width="54.5703125" customWidth="1"/>
    <col min="9" max="9" width="58.7109375" customWidth="1"/>
    <col min="11" max="11" width="15.85546875" hidden="1" customWidth="1"/>
    <col min="12" max="12" width="54.5703125" hidden="1" customWidth="1"/>
    <col min="13" max="13" width="58.7109375" hidden="1" customWidth="1"/>
    <col min="14" max="14" width="9.140625" customWidth="1"/>
  </cols>
  <sheetData>
    <row r="2" spans="1:13" x14ac:dyDescent="0.25">
      <c r="A2" s="1138"/>
      <c r="B2" s="3" t="s">
        <v>1782</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1870</v>
      </c>
      <c r="B6" s="1070" t="s">
        <v>1871</v>
      </c>
      <c r="C6" s="2"/>
      <c r="D6" s="1071"/>
      <c r="E6" s="1072"/>
      <c r="F6" s="1072"/>
      <c r="G6" s="1072"/>
      <c r="H6" s="1072"/>
      <c r="I6" s="1072"/>
      <c r="K6" s="1072"/>
      <c r="L6" s="1072"/>
      <c r="M6" s="1072"/>
    </row>
    <row r="7" spans="1:13" x14ac:dyDescent="0.25">
      <c r="A7" s="1079" t="s">
        <v>1872</v>
      </c>
      <c r="B7" s="1105" t="s">
        <v>1873</v>
      </c>
      <c r="C7" s="1105"/>
      <c r="D7" s="1103"/>
      <c r="E7" s="1106"/>
      <c r="F7" s="1106"/>
      <c r="G7" s="13"/>
      <c r="H7" s="15"/>
      <c r="I7" s="15"/>
      <c r="K7" s="13"/>
      <c r="L7" s="15"/>
      <c r="M7" s="15"/>
    </row>
    <row r="8" spans="1:13" ht="50.25" customHeight="1" x14ac:dyDescent="0.25">
      <c r="A8" s="10" t="s">
        <v>1874</v>
      </c>
      <c r="B8" s="27" t="s">
        <v>1875</v>
      </c>
      <c r="C8" s="1289" t="s">
        <v>1876</v>
      </c>
      <c r="D8" s="10" t="s">
        <v>57</v>
      </c>
      <c r="E8" s="59" t="s">
        <v>1409</v>
      </c>
      <c r="F8" s="58"/>
      <c r="G8" s="227" t="s">
        <v>26</v>
      </c>
      <c r="H8" s="193" t="s">
        <v>1877</v>
      </c>
      <c r="I8" s="228"/>
      <c r="K8" s="102" t="s">
        <v>26</v>
      </c>
      <c r="L8" s="274" t="s">
        <v>1878</v>
      </c>
      <c r="M8" s="264"/>
    </row>
    <row r="9" spans="1:13" ht="65.25" customHeight="1" x14ac:dyDescent="0.25">
      <c r="A9" s="12" t="s">
        <v>1879</v>
      </c>
      <c r="B9" s="14" t="s">
        <v>1880</v>
      </c>
      <c r="C9" s="1291"/>
      <c r="D9" s="24" t="s">
        <v>57</v>
      </c>
      <c r="E9" s="59" t="s">
        <v>1409</v>
      </c>
      <c r="F9" s="124"/>
      <c r="G9" s="227" t="s">
        <v>26</v>
      </c>
      <c r="H9" s="107" t="s">
        <v>1881</v>
      </c>
      <c r="I9" s="228"/>
      <c r="K9" s="102" t="s">
        <v>26</v>
      </c>
      <c r="L9" s="264" t="s">
        <v>1882</v>
      </c>
      <c r="M9" s="264"/>
    </row>
    <row r="10" spans="1:13" x14ac:dyDescent="0.25">
      <c r="G10" s="13"/>
      <c r="H10" s="117"/>
      <c r="I10" s="117"/>
    </row>
  </sheetData>
  <mergeCells count="13">
    <mergeCell ref="C8:C9"/>
    <mergeCell ref="K3:K4"/>
    <mergeCell ref="L3:L4"/>
    <mergeCell ref="M3:M4"/>
    <mergeCell ref="H2:I2"/>
    <mergeCell ref="G3:G4"/>
    <mergeCell ref="H3:H4"/>
    <mergeCell ref="I3:I4"/>
    <mergeCell ref="A3:A4"/>
    <mergeCell ref="B3:B4"/>
    <mergeCell ref="C3:C4"/>
    <mergeCell ref="D3:D4"/>
    <mergeCell ref="E3:F3"/>
  </mergeCells>
  <conditionalFormatting sqref="A8 C8:F8 A9:B9 E9:F9">
    <cfRule type="cellIs" dxfId="69" priority="25" operator="equal">
      <formula>"Nevykdytas"</formula>
    </cfRule>
  </conditionalFormatting>
  <conditionalFormatting sqref="A2:F7">
    <cfRule type="cellIs" dxfId="68" priority="11" operator="equal">
      <formula>"Nevykdytas"</formula>
    </cfRule>
  </conditionalFormatting>
  <conditionalFormatting sqref="I3:I4">
    <cfRule type="cellIs" dxfId="67" priority="9" operator="equal">
      <formula>"Nevykdytas"</formula>
    </cfRule>
  </conditionalFormatting>
  <conditionalFormatting sqref="M3:M4">
    <cfRule type="cellIs" dxfId="66" priority="2" operator="equal">
      <formula>"Nevykdytas"</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2:M16"/>
  <sheetViews>
    <sheetView zoomScale="70" zoomScaleNormal="70" workbookViewId="0">
      <selection activeCell="A14" sqref="A14:B14"/>
    </sheetView>
  </sheetViews>
  <sheetFormatPr defaultRowHeight="15" x14ac:dyDescent="0.25"/>
  <cols>
    <col min="2" max="2" width="30" customWidth="1"/>
    <col min="3" max="3" width="38.7109375" customWidth="1"/>
    <col min="4" max="6" width="16.85546875" customWidth="1"/>
    <col min="7" max="7" width="13.85546875" customWidth="1"/>
    <col min="8" max="8" width="54.5703125" customWidth="1"/>
    <col min="9" max="9" width="58.7109375" customWidth="1"/>
    <col min="11" max="11" width="13.85546875" hidden="1" customWidth="1"/>
    <col min="12" max="12" width="54.5703125" hidden="1" customWidth="1"/>
    <col min="13" max="13" width="58.7109375" hidden="1" customWidth="1"/>
    <col min="14" max="14" width="9.140625" customWidth="1"/>
  </cols>
  <sheetData>
    <row r="2" spans="1:13" x14ac:dyDescent="0.25">
      <c r="A2" s="1138"/>
      <c r="B2" s="3" t="s">
        <v>1782</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1883</v>
      </c>
      <c r="B6" s="1070" t="s">
        <v>1884</v>
      </c>
      <c r="C6" s="2"/>
      <c r="D6" s="1071"/>
      <c r="E6" s="1072"/>
      <c r="F6" s="1072"/>
      <c r="G6" s="1072"/>
      <c r="H6" s="1072"/>
      <c r="I6" s="1072"/>
      <c r="K6" s="1072"/>
      <c r="L6" s="1072"/>
      <c r="M6" s="1072"/>
    </row>
    <row r="7" spans="1:13" x14ac:dyDescent="0.25">
      <c r="A7" s="1079" t="s">
        <v>1885</v>
      </c>
      <c r="B7" s="1105" t="s">
        <v>1886</v>
      </c>
      <c r="C7" s="1105"/>
      <c r="D7" s="1103"/>
      <c r="E7" s="1106"/>
      <c r="F7" s="1106"/>
      <c r="G7" s="1074"/>
      <c r="H7" s="1074"/>
      <c r="I7" s="1074"/>
      <c r="K7" s="1074"/>
      <c r="L7" s="1074"/>
      <c r="M7" s="1074"/>
    </row>
    <row r="8" spans="1:13" ht="69.75" customHeight="1" x14ac:dyDescent="0.25">
      <c r="A8" s="12" t="s">
        <v>1887</v>
      </c>
      <c r="B8" s="27" t="s">
        <v>1888</v>
      </c>
      <c r="C8" s="14" t="s">
        <v>1889</v>
      </c>
      <c r="D8" s="12" t="s">
        <v>57</v>
      </c>
      <c r="E8" s="54" t="s">
        <v>500</v>
      </c>
      <c r="F8" s="124" t="s">
        <v>1890</v>
      </c>
      <c r="G8" s="227" t="s">
        <v>26</v>
      </c>
      <c r="H8" s="108" t="s">
        <v>1891</v>
      </c>
      <c r="I8" s="83"/>
      <c r="K8" s="12" t="s">
        <v>26</v>
      </c>
      <c r="L8" s="84" t="s">
        <v>1891</v>
      </c>
      <c r="M8" s="84"/>
    </row>
    <row r="9" spans="1:13" x14ac:dyDescent="0.25">
      <c r="A9" s="78"/>
      <c r="E9" s="1190"/>
      <c r="G9" s="13"/>
      <c r="H9" s="117"/>
      <c r="I9" s="117"/>
      <c r="K9" s="13"/>
      <c r="L9" s="117"/>
      <c r="M9" s="117"/>
    </row>
    <row r="10" spans="1:13" x14ac:dyDescent="0.25">
      <c r="A10" s="1079" t="s">
        <v>1892</v>
      </c>
      <c r="B10" s="1201" t="s">
        <v>1893</v>
      </c>
      <c r="C10" s="1105"/>
      <c r="D10" s="1103"/>
      <c r="E10" s="1125"/>
      <c r="F10" s="1106"/>
      <c r="G10" s="13"/>
      <c r="H10" s="15"/>
      <c r="I10" s="1128"/>
      <c r="K10" s="13"/>
      <c r="L10" s="15"/>
      <c r="M10" s="1128"/>
    </row>
    <row r="11" spans="1:13" ht="79.5" customHeight="1" x14ac:dyDescent="0.25">
      <c r="A11" s="10" t="s">
        <v>1894</v>
      </c>
      <c r="B11" s="27" t="s">
        <v>1895</v>
      </c>
      <c r="C11" s="1289" t="s">
        <v>1896</v>
      </c>
      <c r="D11" s="10" t="s">
        <v>39</v>
      </c>
      <c r="E11" s="55" t="s">
        <v>1897</v>
      </c>
      <c r="F11" s="58"/>
      <c r="G11" s="227" t="s">
        <v>276</v>
      </c>
      <c r="H11" s="108" t="s">
        <v>1898</v>
      </c>
      <c r="I11" s="83"/>
      <c r="K11" s="102" t="s">
        <v>26</v>
      </c>
      <c r="L11" s="260" t="s">
        <v>1898</v>
      </c>
      <c r="M11" s="260" t="s">
        <v>1899</v>
      </c>
    </row>
    <row r="12" spans="1:13" ht="75.75" customHeight="1" x14ac:dyDescent="0.25">
      <c r="A12" s="12" t="s">
        <v>1900</v>
      </c>
      <c r="B12" s="14" t="s">
        <v>1901</v>
      </c>
      <c r="C12" s="1291"/>
      <c r="D12" s="24" t="s">
        <v>57</v>
      </c>
      <c r="E12" s="54" t="s">
        <v>1897</v>
      </c>
      <c r="F12" s="124"/>
      <c r="G12" s="227" t="s">
        <v>26</v>
      </c>
      <c r="H12" s="108" t="s">
        <v>1898</v>
      </c>
      <c r="I12" s="83"/>
      <c r="K12" s="102" t="s">
        <v>26</v>
      </c>
      <c r="L12" s="260" t="s">
        <v>1898</v>
      </c>
      <c r="M12" s="260" t="s">
        <v>1899</v>
      </c>
    </row>
    <row r="13" spans="1:13" x14ac:dyDescent="0.25">
      <c r="A13" s="78"/>
      <c r="E13" s="1190"/>
      <c r="G13" s="13"/>
      <c r="H13" s="117"/>
      <c r="I13" s="117"/>
      <c r="K13" s="13"/>
      <c r="L13" s="117"/>
      <c r="M13" s="117"/>
    </row>
    <row r="14" spans="1:13" x14ac:dyDescent="0.25">
      <c r="A14" s="1079" t="s">
        <v>1902</v>
      </c>
      <c r="B14" s="1129" t="s">
        <v>1903</v>
      </c>
      <c r="C14" s="1105"/>
      <c r="D14" s="1103"/>
      <c r="E14" s="1125"/>
      <c r="F14" s="1106"/>
      <c r="G14" s="25"/>
      <c r="H14" s="36"/>
      <c r="I14" s="36"/>
      <c r="K14" s="25"/>
      <c r="L14" s="36"/>
      <c r="M14" s="36"/>
    </row>
    <row r="15" spans="1:13" ht="73.5" customHeight="1" x14ac:dyDescent="0.25">
      <c r="A15" s="12" t="s">
        <v>1904</v>
      </c>
      <c r="B15" s="27" t="s">
        <v>1905</v>
      </c>
      <c r="C15" s="1289" t="s">
        <v>1906</v>
      </c>
      <c r="D15" s="12" t="s">
        <v>87</v>
      </c>
      <c r="E15" s="54" t="s">
        <v>1409</v>
      </c>
      <c r="F15" s="12" t="s">
        <v>1848</v>
      </c>
      <c r="G15" s="227" t="s">
        <v>26</v>
      </c>
      <c r="H15" s="823" t="s">
        <v>1907</v>
      </c>
      <c r="I15" s="68"/>
      <c r="K15" s="12" t="s">
        <v>26</v>
      </c>
      <c r="L15" s="518" t="s">
        <v>1907</v>
      </c>
      <c r="M15" s="1098"/>
    </row>
    <row r="16" spans="1:13" ht="47.25" customHeight="1" x14ac:dyDescent="0.25">
      <c r="A16" s="12" t="s">
        <v>1908</v>
      </c>
      <c r="B16" s="14" t="s">
        <v>1909</v>
      </c>
      <c r="C16" s="1291"/>
      <c r="D16" s="24" t="s">
        <v>87</v>
      </c>
      <c r="E16" s="54" t="s">
        <v>1409</v>
      </c>
      <c r="F16" s="12" t="s">
        <v>1848</v>
      </c>
      <c r="G16" s="227" t="s">
        <v>26</v>
      </c>
      <c r="H16" s="823" t="s">
        <v>1910</v>
      </c>
      <c r="I16" s="68"/>
      <c r="K16" s="102" t="s">
        <v>26</v>
      </c>
      <c r="L16" s="254" t="s">
        <v>1910</v>
      </c>
      <c r="M16" s="253"/>
    </row>
  </sheetData>
  <mergeCells count="14">
    <mergeCell ref="C11:C12"/>
    <mergeCell ref="C15:C16"/>
    <mergeCell ref="K3:K4"/>
    <mergeCell ref="L3:L4"/>
    <mergeCell ref="M3:M4"/>
    <mergeCell ref="H2:I2"/>
    <mergeCell ref="A3:A4"/>
    <mergeCell ref="B3:B4"/>
    <mergeCell ref="C3:C4"/>
    <mergeCell ref="D3:D4"/>
    <mergeCell ref="E3:F3"/>
    <mergeCell ref="G3:G4"/>
    <mergeCell ref="H3:H4"/>
    <mergeCell ref="I3:I4"/>
  </mergeCells>
  <conditionalFormatting sqref="A8 C8:F8">
    <cfRule type="cellIs" dxfId="65" priority="12" operator="equal">
      <formula>"Nevykdytas"</formula>
    </cfRule>
  </conditionalFormatting>
  <conditionalFormatting sqref="A2:F7">
    <cfRule type="cellIs" dxfId="64" priority="5" operator="equal">
      <formula>"Nevykdytas"</formula>
    </cfRule>
  </conditionalFormatting>
  <conditionalFormatting sqref="A10:F10 A11 C11:F11 A12:B12 E12:F12">
    <cfRule type="cellIs" dxfId="63" priority="11" operator="equal">
      <formula>"Nevykdytas"</formula>
    </cfRule>
  </conditionalFormatting>
  <conditionalFormatting sqref="A14:F14 A15 C15:E15 F15:F16 A16:B16 E16">
    <cfRule type="cellIs" dxfId="62" priority="10" operator="equal">
      <formula>"Nevykdytas"</formula>
    </cfRule>
  </conditionalFormatting>
  <conditionalFormatting sqref="I3:I4">
    <cfRule type="cellIs" dxfId="61" priority="3" operator="equal">
      <formula>"Nevykdytas"</formula>
    </cfRule>
  </conditionalFormatting>
  <conditionalFormatting sqref="M3:M4">
    <cfRule type="cellIs" dxfId="60" priority="1" operator="equal">
      <formula>"Nevykdytas"</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2:M12"/>
  <sheetViews>
    <sheetView zoomScale="55" zoomScaleNormal="55" workbookViewId="0">
      <selection activeCell="U13" sqref="U13"/>
    </sheetView>
  </sheetViews>
  <sheetFormatPr defaultRowHeight="15" x14ac:dyDescent="0.25"/>
  <cols>
    <col min="2" max="2" width="30" customWidth="1"/>
    <col min="3" max="3" width="38.7109375" customWidth="1"/>
    <col min="4" max="6" width="16.85546875" customWidth="1"/>
    <col min="7" max="7" width="13.85546875" customWidth="1"/>
    <col min="8" max="8" width="54.5703125" customWidth="1"/>
    <col min="9" max="9" width="58.7109375" customWidth="1"/>
    <col min="11" max="11" width="13.85546875" hidden="1" customWidth="1"/>
    <col min="12" max="12" width="54.5703125" hidden="1" customWidth="1"/>
    <col min="13" max="13" width="58.7109375" hidden="1" customWidth="1"/>
    <col min="14" max="14" width="9.140625" customWidth="1"/>
  </cols>
  <sheetData>
    <row r="2" spans="1:13" x14ac:dyDescent="0.25">
      <c r="A2" s="1138"/>
      <c r="B2" s="3" t="s">
        <v>1782</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1911</v>
      </c>
      <c r="B6" s="1070" t="s">
        <v>1912</v>
      </c>
      <c r="C6" s="2"/>
      <c r="D6" s="1071"/>
      <c r="E6" s="1072"/>
      <c r="F6" s="1072"/>
      <c r="G6" s="1072"/>
      <c r="H6" s="1072"/>
      <c r="I6" s="1072"/>
      <c r="K6" s="1072"/>
      <c r="L6" s="1072"/>
      <c r="M6" s="1072"/>
    </row>
    <row r="7" spans="1:13" x14ac:dyDescent="0.25">
      <c r="A7" s="1079" t="s">
        <v>1913</v>
      </c>
      <c r="B7" s="1105" t="s">
        <v>1914</v>
      </c>
      <c r="C7" s="1105"/>
      <c r="D7" s="1103"/>
      <c r="E7" s="1106"/>
      <c r="F7" s="1106"/>
      <c r="G7" s="1074"/>
      <c r="H7" s="1074"/>
      <c r="I7" s="1074"/>
      <c r="K7" s="1074"/>
      <c r="L7" s="1074"/>
      <c r="M7" s="1074"/>
    </row>
    <row r="8" spans="1:13" ht="75" customHeight="1" x14ac:dyDescent="0.25">
      <c r="A8" s="10" t="s">
        <v>1915</v>
      </c>
      <c r="B8" s="27" t="s">
        <v>1916</v>
      </c>
      <c r="C8" s="11" t="s">
        <v>1917</v>
      </c>
      <c r="D8" s="10" t="s">
        <v>39</v>
      </c>
      <c r="E8" s="10" t="s">
        <v>1814</v>
      </c>
      <c r="F8" s="58"/>
      <c r="G8" s="227" t="s">
        <v>26</v>
      </c>
      <c r="H8" s="108" t="s">
        <v>1918</v>
      </c>
      <c r="I8" s="83" t="s">
        <v>1919</v>
      </c>
      <c r="K8" s="102" t="s">
        <v>26</v>
      </c>
      <c r="L8" s="260" t="s">
        <v>1918</v>
      </c>
      <c r="M8" s="260" t="s">
        <v>1919</v>
      </c>
    </row>
    <row r="9" spans="1:13" x14ac:dyDescent="0.25">
      <c r="A9" s="78"/>
      <c r="G9" s="13"/>
      <c r="H9" s="117"/>
      <c r="I9" s="117"/>
      <c r="K9" s="13"/>
      <c r="L9" s="117"/>
      <c r="M9" s="117"/>
    </row>
    <row r="10" spans="1:13" x14ac:dyDescent="0.25">
      <c r="A10" s="1079" t="s">
        <v>1920</v>
      </c>
      <c r="B10" s="1105" t="s">
        <v>1921</v>
      </c>
      <c r="C10" s="1105"/>
      <c r="D10" s="1103"/>
      <c r="E10" s="1106"/>
      <c r="F10" s="1106"/>
      <c r="G10" s="13"/>
      <c r="H10" s="15"/>
      <c r="I10" s="1128"/>
      <c r="K10" s="13"/>
      <c r="L10" s="15"/>
      <c r="M10" s="1128"/>
    </row>
    <row r="11" spans="1:13" ht="72" customHeight="1" x14ac:dyDescent="0.25">
      <c r="A11" s="12" t="s">
        <v>1922</v>
      </c>
      <c r="B11" s="27" t="s">
        <v>1923</v>
      </c>
      <c r="C11" s="27" t="s">
        <v>1924</v>
      </c>
      <c r="D11" s="12" t="s">
        <v>87</v>
      </c>
      <c r="E11" s="12" t="s">
        <v>1791</v>
      </c>
      <c r="F11" s="124" t="s">
        <v>1790</v>
      </c>
      <c r="G11" s="227" t="s">
        <v>26</v>
      </c>
      <c r="H11" s="108" t="s">
        <v>1925</v>
      </c>
      <c r="I11" s="83"/>
      <c r="K11" s="12" t="s">
        <v>1792</v>
      </c>
      <c r="L11" s="84"/>
      <c r="M11" s="84" t="s">
        <v>1925</v>
      </c>
    </row>
    <row r="12" spans="1:13" x14ac:dyDescent="0.25">
      <c r="G12" s="17"/>
      <c r="H12" s="18"/>
      <c r="I12" s="18"/>
    </row>
  </sheetData>
  <mergeCells count="12">
    <mergeCell ref="K3:K4"/>
    <mergeCell ref="L3:L4"/>
    <mergeCell ref="M3:M4"/>
    <mergeCell ref="H2:I2"/>
    <mergeCell ref="A3:A4"/>
    <mergeCell ref="B3:B4"/>
    <mergeCell ref="C3:C4"/>
    <mergeCell ref="D3:D4"/>
    <mergeCell ref="E3:F3"/>
    <mergeCell ref="G3:G4"/>
    <mergeCell ref="H3:H4"/>
    <mergeCell ref="I3:I4"/>
  </mergeCells>
  <conditionalFormatting sqref="A8">
    <cfRule type="cellIs" dxfId="59" priority="13" operator="equal">
      <formula>"Nevykdytas"</formula>
    </cfRule>
  </conditionalFormatting>
  <conditionalFormatting sqref="A2:F7">
    <cfRule type="cellIs" dxfId="58" priority="6" operator="equal">
      <formula>"Nevykdytas"</formula>
    </cfRule>
  </conditionalFormatting>
  <conditionalFormatting sqref="A10:F10 A11 C11:F11">
    <cfRule type="cellIs" dxfId="57" priority="12" operator="equal">
      <formula>"Nevykdytas"</formula>
    </cfRule>
  </conditionalFormatting>
  <conditionalFormatting sqref="C8:F8">
    <cfRule type="cellIs" dxfId="56" priority="2" operator="equal">
      <formula>"Nevykdytas"</formula>
    </cfRule>
  </conditionalFormatting>
  <conditionalFormatting sqref="I3:I4">
    <cfRule type="cellIs" dxfId="55" priority="4" operator="equal">
      <formula>"Nevykdytas"</formula>
    </cfRule>
  </conditionalFormatting>
  <conditionalFormatting sqref="M3:M4">
    <cfRule type="cellIs" dxfId="54" priority="1" operator="equal">
      <formula>"Nevykdytas"</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BEECEB"/>
  </sheetPr>
  <dimension ref="A2:N14"/>
  <sheetViews>
    <sheetView zoomScale="70" zoomScaleNormal="70" workbookViewId="0">
      <pane ySplit="5" topLeftCell="A6" activePane="bottomLeft" state="frozen"/>
      <selection pane="bottomLeft" activeCell="P16" sqref="P16"/>
    </sheetView>
  </sheetViews>
  <sheetFormatPr defaultColWidth="9.140625" defaultRowHeight="15" x14ac:dyDescent="0.25"/>
  <cols>
    <col min="1" max="1" width="9.140625" style="74"/>
    <col min="2" max="2" width="30" style="74" customWidth="1"/>
    <col min="3" max="3" width="38.7109375" style="74" customWidth="1"/>
    <col min="4" max="6" width="16.85546875" style="74" customWidth="1"/>
    <col min="7" max="7" width="13.85546875" style="74" customWidth="1"/>
    <col min="8" max="8" width="54.5703125" style="74" customWidth="1"/>
    <col min="9" max="9" width="58.7109375" style="74" customWidth="1"/>
    <col min="10" max="10" width="9.140625" style="74"/>
    <col min="11" max="11" width="13.85546875" style="74" hidden="1" customWidth="1"/>
    <col min="12" max="12" width="54.5703125" style="74" hidden="1" customWidth="1"/>
    <col min="13" max="13" width="58.7109375" style="74" hidden="1" customWidth="1"/>
    <col min="14" max="14" width="9.140625" style="74" customWidth="1"/>
    <col min="15" max="16384" width="9.140625" style="74"/>
  </cols>
  <sheetData>
    <row r="2" spans="1:14" x14ac:dyDescent="0.15">
      <c r="A2" s="1138"/>
      <c r="B2" s="72" t="s">
        <v>1926</v>
      </c>
      <c r="C2" s="73"/>
      <c r="D2" s="73"/>
      <c r="E2" s="73"/>
      <c r="F2" s="4" t="s">
        <v>3</v>
      </c>
      <c r="G2" s="73"/>
      <c r="H2" s="1292" t="s">
        <v>1927</v>
      </c>
      <c r="I2" s="1292"/>
    </row>
    <row r="3" spans="1:14" ht="33" customHeight="1" x14ac:dyDescent="0.25">
      <c r="A3" s="1216" t="s">
        <v>4</v>
      </c>
      <c r="B3" s="1211" t="s">
        <v>5</v>
      </c>
      <c r="C3" s="1211" t="s">
        <v>6</v>
      </c>
      <c r="D3" s="1219" t="s">
        <v>7</v>
      </c>
      <c r="E3" s="1221" t="s">
        <v>8</v>
      </c>
      <c r="F3" s="1222"/>
      <c r="G3" s="1211" t="s">
        <v>9</v>
      </c>
      <c r="H3" s="1213" t="s">
        <v>10</v>
      </c>
      <c r="I3" s="1215" t="s">
        <v>11</v>
      </c>
      <c r="J3"/>
      <c r="K3" s="1211" t="s">
        <v>9</v>
      </c>
      <c r="L3" s="1213" t="s">
        <v>12</v>
      </c>
      <c r="M3" s="1215" t="s">
        <v>11</v>
      </c>
      <c r="N3"/>
    </row>
    <row r="4" spans="1:14" ht="40.5" customHeight="1" x14ac:dyDescent="0.25">
      <c r="A4" s="1217"/>
      <c r="B4" s="1218"/>
      <c r="C4" s="1212"/>
      <c r="D4" s="1220"/>
      <c r="E4" s="5" t="s">
        <v>13</v>
      </c>
      <c r="F4" s="5" t="s">
        <v>14</v>
      </c>
      <c r="G4" s="1212"/>
      <c r="H4" s="1214"/>
      <c r="I4" s="1214"/>
      <c r="J4"/>
      <c r="K4" s="1212"/>
      <c r="L4" s="1214"/>
      <c r="M4" s="1214"/>
      <c r="N4"/>
    </row>
    <row r="5" spans="1:14" x14ac:dyDescent="0.25">
      <c r="A5" s="1139">
        <v>1</v>
      </c>
      <c r="B5" s="6">
        <v>2</v>
      </c>
      <c r="C5" s="7" t="s">
        <v>15</v>
      </c>
      <c r="D5" s="6">
        <v>4</v>
      </c>
      <c r="E5" s="6">
        <v>5</v>
      </c>
      <c r="F5" s="6">
        <v>6</v>
      </c>
      <c r="G5" s="6">
        <v>7</v>
      </c>
      <c r="H5" s="8">
        <v>8</v>
      </c>
      <c r="I5" s="8">
        <v>9</v>
      </c>
      <c r="J5"/>
      <c r="K5" s="6">
        <v>7</v>
      </c>
      <c r="L5" s="8">
        <v>8</v>
      </c>
      <c r="M5" s="8">
        <v>9</v>
      </c>
      <c r="N5"/>
    </row>
    <row r="6" spans="1:14" x14ac:dyDescent="0.15">
      <c r="A6" s="17" t="s">
        <v>1928</v>
      </c>
      <c r="B6" s="1112" t="s">
        <v>1929</v>
      </c>
      <c r="C6" s="1113"/>
      <c r="D6" s="1114"/>
      <c r="E6" s="1115"/>
      <c r="F6" s="1115"/>
      <c r="G6" s="1072"/>
      <c r="H6" s="1072"/>
      <c r="I6" s="1072"/>
      <c r="K6" s="1072"/>
      <c r="L6" s="1072"/>
      <c r="M6" s="1072"/>
    </row>
    <row r="7" spans="1:14" x14ac:dyDescent="0.15">
      <c r="A7" s="1079" t="s">
        <v>1930</v>
      </c>
      <c r="B7" s="1116" t="s">
        <v>1931</v>
      </c>
      <c r="C7" s="1116"/>
      <c r="D7" s="1117"/>
      <c r="E7" s="1118"/>
      <c r="F7" s="1118"/>
      <c r="G7" s="1074"/>
      <c r="H7" s="1074"/>
      <c r="I7" s="1074"/>
      <c r="K7" s="1074"/>
      <c r="L7" s="1074"/>
      <c r="M7" s="1074"/>
    </row>
    <row r="8" spans="1:14" ht="120.75" customHeight="1" x14ac:dyDescent="0.25">
      <c r="A8" s="10" t="s">
        <v>1932</v>
      </c>
      <c r="B8" s="27" t="s">
        <v>1933</v>
      </c>
      <c r="C8" s="1206" t="s">
        <v>1934</v>
      </c>
      <c r="D8" s="10" t="s">
        <v>57</v>
      </c>
      <c r="E8" s="10" t="s">
        <v>1935</v>
      </c>
      <c r="F8" s="10" t="s">
        <v>1409</v>
      </c>
      <c r="G8" s="227" t="s">
        <v>26</v>
      </c>
      <c r="H8" s="193" t="s">
        <v>1936</v>
      </c>
      <c r="I8" s="979"/>
      <c r="K8" s="102" t="s">
        <v>26</v>
      </c>
      <c r="L8" s="274" t="s">
        <v>1937</v>
      </c>
      <c r="M8" s="260"/>
    </row>
    <row r="9" spans="1:14" ht="106.15" customHeight="1" x14ac:dyDescent="0.25">
      <c r="A9" s="10" t="s">
        <v>1938</v>
      </c>
      <c r="B9" s="27" t="s">
        <v>1939</v>
      </c>
      <c r="C9" s="1207"/>
      <c r="D9" s="10" t="s">
        <v>57</v>
      </c>
      <c r="E9" s="59" t="s">
        <v>1935</v>
      </c>
      <c r="F9" s="59" t="s">
        <v>1409</v>
      </c>
      <c r="G9" s="227" t="s">
        <v>26</v>
      </c>
      <c r="H9" s="863" t="s">
        <v>1940</v>
      </c>
      <c r="I9" s="34"/>
      <c r="K9" s="102" t="s">
        <v>26</v>
      </c>
      <c r="L9" s="526" t="s">
        <v>1941</v>
      </c>
      <c r="M9" s="98"/>
    </row>
    <row r="10" spans="1:14" ht="15" customHeight="1" x14ac:dyDescent="0.25">
      <c r="L10" s="1202"/>
      <c r="M10" s="101"/>
    </row>
    <row r="11" spans="1:14" x14ac:dyDescent="0.25">
      <c r="A11" s="1079" t="s">
        <v>1942</v>
      </c>
      <c r="B11" s="1129" t="s">
        <v>1943</v>
      </c>
      <c r="C11" s="1129"/>
      <c r="D11" s="1079"/>
      <c r="E11" s="1119"/>
      <c r="F11" s="1119"/>
      <c r="G11" s="87"/>
      <c r="K11" s="87"/>
    </row>
    <row r="12" spans="1:14" ht="146.25" hidden="1" customHeight="1" x14ac:dyDescent="0.25">
      <c r="A12" s="10" t="s">
        <v>1944</v>
      </c>
      <c r="B12" s="27" t="s">
        <v>1945</v>
      </c>
      <c r="C12" s="1206" t="s">
        <v>1946</v>
      </c>
      <c r="D12" s="10" t="s">
        <v>456</v>
      </c>
      <c r="E12" s="10" t="s">
        <v>177</v>
      </c>
      <c r="F12" s="58"/>
      <c r="G12" s="227"/>
      <c r="H12" s="856"/>
      <c r="I12" s="239"/>
      <c r="K12" s="102" t="s">
        <v>276</v>
      </c>
      <c r="L12" s="286"/>
      <c r="M12" s="286"/>
    </row>
    <row r="13" spans="1:14" ht="39.75" customHeight="1" x14ac:dyDescent="0.25">
      <c r="A13" s="10" t="s">
        <v>1947</v>
      </c>
      <c r="B13" s="27" t="s">
        <v>1948</v>
      </c>
      <c r="C13" s="1209"/>
      <c r="D13" s="10" t="s">
        <v>87</v>
      </c>
      <c r="E13" s="59" t="s">
        <v>1409</v>
      </c>
      <c r="F13" s="58"/>
      <c r="G13" s="227" t="s">
        <v>26</v>
      </c>
      <c r="H13" s="106" t="s">
        <v>1949</v>
      </c>
      <c r="I13" s="240"/>
      <c r="K13" s="102" t="s">
        <v>26</v>
      </c>
      <c r="L13" s="98" t="s">
        <v>1950</v>
      </c>
      <c r="M13" s="270"/>
    </row>
    <row r="14" spans="1:14" ht="90.75" customHeight="1" x14ac:dyDescent="0.25">
      <c r="A14" s="10" t="s">
        <v>1951</v>
      </c>
      <c r="B14" s="27" t="s">
        <v>1952</v>
      </c>
      <c r="C14" s="1207"/>
      <c r="D14" s="10" t="s">
        <v>57</v>
      </c>
      <c r="E14" s="10" t="s">
        <v>872</v>
      </c>
      <c r="F14" s="58"/>
      <c r="G14" s="227" t="s">
        <v>26</v>
      </c>
      <c r="H14" s="106" t="s">
        <v>1953</v>
      </c>
      <c r="I14" s="34"/>
      <c r="K14" s="102" t="s">
        <v>26</v>
      </c>
      <c r="L14" s="98" t="s">
        <v>1953</v>
      </c>
      <c r="M14" s="98"/>
    </row>
  </sheetData>
  <mergeCells count="14">
    <mergeCell ref="C8:C9"/>
    <mergeCell ref="C12:C14"/>
    <mergeCell ref="K3:K4"/>
    <mergeCell ref="L3:L4"/>
    <mergeCell ref="M3:M4"/>
    <mergeCell ref="H2:I2"/>
    <mergeCell ref="A3:A4"/>
    <mergeCell ref="B3:B4"/>
    <mergeCell ref="C3:C4"/>
    <mergeCell ref="D3:D4"/>
    <mergeCell ref="E3:F3"/>
    <mergeCell ref="G3:G4"/>
    <mergeCell ref="H3:H4"/>
    <mergeCell ref="I3:I4"/>
  </mergeCells>
  <conditionalFormatting sqref="A8:A9 D9:F9 D11:F14">
    <cfRule type="cellIs" dxfId="53" priority="16" operator="equal">
      <formula>"Nevykdytas"</formula>
    </cfRule>
  </conditionalFormatting>
  <conditionalFormatting sqref="A12:A14">
    <cfRule type="cellIs" dxfId="52" priority="13" operator="equal">
      <formula>"Nevykdytas"</formula>
    </cfRule>
  </conditionalFormatting>
  <conditionalFormatting sqref="A2:F7">
    <cfRule type="cellIs" dxfId="51" priority="6" operator="equal">
      <formula>"Nevykdytas"</formula>
    </cfRule>
  </conditionalFormatting>
  <conditionalFormatting sqref="A11:F11 C12:F12">
    <cfRule type="cellIs" dxfId="50" priority="15" operator="equal">
      <formula>"Nevykdytas"</formula>
    </cfRule>
  </conditionalFormatting>
  <conditionalFormatting sqref="C8:F8">
    <cfRule type="cellIs" dxfId="49" priority="10" operator="equal">
      <formula>"Nevykdytas"</formula>
    </cfRule>
  </conditionalFormatting>
  <conditionalFormatting sqref="F13">
    <cfRule type="cellIs" dxfId="48" priority="2" operator="equal">
      <formula>"Nevykdytas"</formula>
    </cfRule>
  </conditionalFormatting>
  <conditionalFormatting sqref="I3:I4">
    <cfRule type="cellIs" dxfId="47" priority="4" operator="equal">
      <formula>"Nevykdytas"</formula>
    </cfRule>
  </conditionalFormatting>
  <conditionalFormatting sqref="M3:M4">
    <cfRule type="cellIs" dxfId="46" priority="1" operator="equal">
      <formula>"Nevykdytas"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FA13F-A4FA-4769-B06D-E1CE7AF992FC}">
  <sheetPr>
    <tabColor theme="5" tint="0.59999389629810485"/>
  </sheetPr>
  <dimension ref="A2:M22"/>
  <sheetViews>
    <sheetView topLeftCell="A16" zoomScale="85" zoomScaleNormal="85" workbookViewId="0">
      <selection activeCell="O14" sqref="O14"/>
    </sheetView>
  </sheetViews>
  <sheetFormatPr defaultRowHeight="15" x14ac:dyDescent="0.25"/>
  <cols>
    <col min="1" max="1" width="11.42578125" customWidth="1"/>
    <col min="2" max="2" width="30" customWidth="1"/>
    <col min="3" max="3" width="38.7109375" customWidth="1"/>
    <col min="4" max="4" width="13.7109375" customWidth="1"/>
    <col min="5" max="6" width="16.85546875" customWidth="1"/>
    <col min="7" max="7" width="13.85546875" customWidth="1"/>
    <col min="8" max="8" width="54.5703125" customWidth="1"/>
    <col min="9" max="9" width="58.7109375" customWidth="1"/>
    <col min="11" max="11" width="13.85546875" hidden="1" customWidth="1"/>
    <col min="12" max="12" width="54.5703125" hidden="1" customWidth="1"/>
    <col min="13" max="13" width="58.7109375" hidden="1" customWidth="1"/>
    <col min="14" max="14" width="9.140625" customWidth="1"/>
  </cols>
  <sheetData>
    <row r="2" spans="1:13" x14ac:dyDescent="0.25">
      <c r="A2" s="1138"/>
      <c r="B2" s="3" t="s">
        <v>2</v>
      </c>
      <c r="C2" s="1"/>
      <c r="D2" s="1"/>
      <c r="E2" s="1"/>
      <c r="F2" s="4" t="s">
        <v>3</v>
      </c>
      <c r="G2" s="1"/>
      <c r="H2" s="1210"/>
      <c r="I2" s="1228"/>
    </row>
    <row r="3" spans="1:13" ht="33" customHeight="1" x14ac:dyDescent="0.25">
      <c r="A3" s="1216" t="s">
        <v>4</v>
      </c>
      <c r="B3" s="1211" t="s">
        <v>5</v>
      </c>
      <c r="C3" s="1211" t="s">
        <v>6</v>
      </c>
      <c r="D3" s="1219" t="s">
        <v>7</v>
      </c>
      <c r="E3" s="1221" t="s">
        <v>8</v>
      </c>
      <c r="F3" s="1250"/>
      <c r="G3" s="1211" t="s">
        <v>9</v>
      </c>
      <c r="H3" s="1213" t="s">
        <v>10</v>
      </c>
      <c r="I3" s="1215" t="s">
        <v>11</v>
      </c>
      <c r="K3" s="1211" t="s">
        <v>9</v>
      </c>
      <c r="L3" s="1213" t="s">
        <v>12</v>
      </c>
      <c r="M3" s="1215" t="s">
        <v>11</v>
      </c>
    </row>
    <row r="4" spans="1:13" ht="40.5" customHeight="1" x14ac:dyDescent="0.25">
      <c r="A4" s="1223"/>
      <c r="B4" s="1224"/>
      <c r="C4" s="1224"/>
      <c r="D4" s="1224"/>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181</v>
      </c>
      <c r="B6" s="1070" t="s">
        <v>182</v>
      </c>
      <c r="C6" s="2"/>
      <c r="D6" s="1071"/>
      <c r="E6" s="1072"/>
      <c r="F6" s="1072"/>
      <c r="G6" s="1072"/>
      <c r="H6" s="1072"/>
      <c r="I6" s="1072"/>
      <c r="K6" s="1072"/>
      <c r="L6" s="1072"/>
      <c r="M6" s="1072"/>
    </row>
    <row r="7" spans="1:13" x14ac:dyDescent="0.25">
      <c r="A7" s="17" t="s">
        <v>183</v>
      </c>
      <c r="B7" s="1070" t="s">
        <v>184</v>
      </c>
      <c r="C7" s="1070"/>
      <c r="D7" s="1069"/>
      <c r="E7" s="1074"/>
      <c r="F7" s="1074"/>
      <c r="G7" s="1074"/>
      <c r="H7" s="1074"/>
      <c r="I7" s="1074"/>
      <c r="K7" s="1074"/>
      <c r="L7" s="1074"/>
      <c r="M7" s="1074"/>
    </row>
    <row r="8" spans="1:13" ht="90.75" customHeight="1" x14ac:dyDescent="0.25">
      <c r="A8" s="10" t="s">
        <v>185</v>
      </c>
      <c r="B8" s="27" t="s">
        <v>186</v>
      </c>
      <c r="C8" s="1258" t="s">
        <v>187</v>
      </c>
      <c r="D8" s="10" t="s">
        <v>39</v>
      </c>
      <c r="E8" s="12" t="s">
        <v>188</v>
      </c>
      <c r="F8" s="10" t="s">
        <v>40</v>
      </c>
      <c r="G8" s="227" t="s">
        <v>26</v>
      </c>
      <c r="H8" s="781" t="s">
        <v>189</v>
      </c>
      <c r="I8" s="784" t="s">
        <v>190</v>
      </c>
      <c r="K8" s="102" t="s">
        <v>26</v>
      </c>
      <c r="L8" s="348" t="s">
        <v>189</v>
      </c>
      <c r="M8" s="348" t="s">
        <v>191</v>
      </c>
    </row>
    <row r="9" spans="1:13" ht="324.75" customHeight="1" x14ac:dyDescent="0.25">
      <c r="A9" s="12" t="s">
        <v>192</v>
      </c>
      <c r="B9" s="14" t="s">
        <v>193</v>
      </c>
      <c r="C9" s="1259"/>
      <c r="D9" s="25" t="s">
        <v>57</v>
      </c>
      <c r="E9" s="12" t="s">
        <v>58</v>
      </c>
      <c r="F9" s="12"/>
      <c r="G9" s="227" t="s">
        <v>26</v>
      </c>
      <c r="H9" s="515" t="s">
        <v>194</v>
      </c>
      <c r="I9" s="516" t="s">
        <v>195</v>
      </c>
      <c r="K9" s="102" t="s">
        <v>26</v>
      </c>
      <c r="L9" s="353" t="s">
        <v>194</v>
      </c>
      <c r="M9" s="353" t="s">
        <v>196</v>
      </c>
    </row>
    <row r="10" spans="1:13" ht="63.75" customHeight="1" x14ac:dyDescent="0.25">
      <c r="A10" s="10" t="s">
        <v>197</v>
      </c>
      <c r="B10" s="27" t="s">
        <v>198</v>
      </c>
      <c r="C10" s="1259"/>
      <c r="D10" s="24" t="s">
        <v>73</v>
      </c>
      <c r="E10" s="24" t="s">
        <v>58</v>
      </c>
      <c r="F10" s="24"/>
      <c r="G10" s="227" t="s">
        <v>26</v>
      </c>
      <c r="H10" s="115" t="s">
        <v>199</v>
      </c>
      <c r="I10" s="248" t="s">
        <v>200</v>
      </c>
      <c r="K10" s="102" t="s">
        <v>26</v>
      </c>
      <c r="L10" s="262" t="s">
        <v>201</v>
      </c>
      <c r="M10" s="263" t="s">
        <v>202</v>
      </c>
    </row>
    <row r="11" spans="1:13" ht="111.75" customHeight="1" x14ac:dyDescent="0.25">
      <c r="A11" s="12" t="s">
        <v>203</v>
      </c>
      <c r="B11" s="27" t="s">
        <v>204</v>
      </c>
      <c r="C11" s="1260"/>
      <c r="D11" s="24" t="s">
        <v>50</v>
      </c>
      <c r="E11" s="24" t="s">
        <v>205</v>
      </c>
      <c r="F11" s="110"/>
      <c r="G11" s="808" t="s">
        <v>26</v>
      </c>
      <c r="H11" s="809" t="s">
        <v>206</v>
      </c>
      <c r="I11" s="502" t="s">
        <v>207</v>
      </c>
      <c r="K11" s="56" t="s">
        <v>26</v>
      </c>
      <c r="L11" s="1082" t="s">
        <v>208</v>
      </c>
      <c r="M11" s="1082" t="s">
        <v>207</v>
      </c>
    </row>
    <row r="12" spans="1:13" ht="62.25" customHeight="1" x14ac:dyDescent="0.25">
      <c r="A12" s="12" t="s">
        <v>209</v>
      </c>
      <c r="B12" s="27" t="s">
        <v>210</v>
      </c>
      <c r="C12" s="1260"/>
      <c r="D12" s="1083" t="s">
        <v>50</v>
      </c>
      <c r="E12" s="1083" t="s">
        <v>58</v>
      </c>
      <c r="F12" s="12"/>
      <c r="G12" s="796" t="s">
        <v>172</v>
      </c>
      <c r="H12" s="104" t="s">
        <v>211</v>
      </c>
      <c r="I12" s="880"/>
      <c r="K12" s="361" t="s">
        <v>26</v>
      </c>
      <c r="L12" s="1077" t="s">
        <v>212</v>
      </c>
      <c r="M12" s="1084" t="s">
        <v>213</v>
      </c>
    </row>
    <row r="13" spans="1:13" ht="310.5" customHeight="1" x14ac:dyDescent="0.25">
      <c r="A13" s="12" t="s">
        <v>214</v>
      </c>
      <c r="B13" s="27" t="s">
        <v>215</v>
      </c>
      <c r="C13" s="1261"/>
      <c r="D13" s="71" t="s">
        <v>57</v>
      </c>
      <c r="E13" s="71" t="s">
        <v>216</v>
      </c>
      <c r="F13" s="71" t="s">
        <v>59</v>
      </c>
      <c r="G13" s="795" t="s">
        <v>26</v>
      </c>
      <c r="H13" s="107" t="s">
        <v>217</v>
      </c>
      <c r="I13" s="228" t="s">
        <v>218</v>
      </c>
      <c r="K13" s="97" t="s">
        <v>26</v>
      </c>
      <c r="L13" s="264" t="s">
        <v>217</v>
      </c>
      <c r="M13" s="264" t="s">
        <v>219</v>
      </c>
    </row>
    <row r="14" spans="1:13" ht="18.75" customHeight="1" x14ac:dyDescent="0.25">
      <c r="A14" s="78"/>
      <c r="G14" s="13"/>
      <c r="H14" s="117"/>
      <c r="I14" s="117"/>
      <c r="K14" s="13"/>
      <c r="L14" s="117"/>
      <c r="M14" s="117"/>
    </row>
    <row r="15" spans="1:13" ht="18" customHeight="1" x14ac:dyDescent="0.25">
      <c r="A15" s="17" t="s">
        <v>220</v>
      </c>
      <c r="B15" s="16" t="s">
        <v>221</v>
      </c>
      <c r="C15" s="16"/>
      <c r="D15" s="17"/>
      <c r="E15" s="17"/>
      <c r="F15" s="17"/>
      <c r="G15" s="13"/>
      <c r="H15" s="117"/>
      <c r="I15" s="117"/>
      <c r="K15" s="13"/>
      <c r="L15" s="117"/>
      <c r="M15" s="117"/>
    </row>
    <row r="16" spans="1:13" ht="408.75" customHeight="1" x14ac:dyDescent="0.25">
      <c r="A16" s="10" t="s">
        <v>222</v>
      </c>
      <c r="B16" s="11" t="s">
        <v>223</v>
      </c>
      <c r="C16" s="11" t="s">
        <v>224</v>
      </c>
      <c r="D16" s="10" t="s">
        <v>39</v>
      </c>
      <c r="E16" s="28" t="s">
        <v>225</v>
      </c>
      <c r="F16" s="58"/>
      <c r="G16" s="227" t="s">
        <v>26</v>
      </c>
      <c r="H16" s="108" t="s">
        <v>226</v>
      </c>
      <c r="I16" s="83" t="s">
        <v>227</v>
      </c>
      <c r="K16" s="102" t="s">
        <v>26</v>
      </c>
      <c r="L16" s="260" t="s">
        <v>228</v>
      </c>
      <c r="M16" s="260" t="s">
        <v>229</v>
      </c>
    </row>
    <row r="17" spans="1:13" x14ac:dyDescent="0.25">
      <c r="A17" s="78"/>
      <c r="G17" s="17"/>
      <c r="H17" s="16"/>
      <c r="I17" s="16"/>
      <c r="K17" s="17"/>
      <c r="L17" s="16"/>
      <c r="M17" s="16"/>
    </row>
    <row r="18" spans="1:13" x14ac:dyDescent="0.25">
      <c r="A18" s="17" t="s">
        <v>230</v>
      </c>
      <c r="B18" s="16" t="s">
        <v>231</v>
      </c>
      <c r="C18" s="16"/>
      <c r="D18" s="16"/>
      <c r="E18" s="17"/>
      <c r="F18" s="17"/>
      <c r="G18" s="13"/>
      <c r="H18" s="15"/>
      <c r="I18" s="15"/>
      <c r="K18" s="13"/>
      <c r="L18" s="15"/>
      <c r="M18" s="15"/>
    </row>
    <row r="19" spans="1:13" ht="64.150000000000006" customHeight="1" x14ac:dyDescent="0.25">
      <c r="A19" s="10" t="s">
        <v>232</v>
      </c>
      <c r="B19" s="29" t="s">
        <v>233</v>
      </c>
      <c r="C19" s="1258" t="s">
        <v>234</v>
      </c>
      <c r="D19" s="21" t="s">
        <v>57</v>
      </c>
      <c r="E19" s="24" t="s">
        <v>171</v>
      </c>
      <c r="F19" s="60"/>
      <c r="G19" s="227" t="s">
        <v>26</v>
      </c>
      <c r="H19" s="104" t="s">
        <v>235</v>
      </c>
      <c r="I19" s="243" t="s">
        <v>236</v>
      </c>
      <c r="K19" s="102" t="s">
        <v>26</v>
      </c>
      <c r="L19" s="95" t="s">
        <v>235</v>
      </c>
      <c r="M19" s="95" t="s">
        <v>237</v>
      </c>
    </row>
    <row r="20" spans="1:13" ht="78" customHeight="1" x14ac:dyDescent="0.25">
      <c r="A20" s="10" t="s">
        <v>238</v>
      </c>
      <c r="B20" s="29" t="s">
        <v>239</v>
      </c>
      <c r="C20" s="1262"/>
      <c r="D20" s="21" t="s">
        <v>73</v>
      </c>
      <c r="E20" s="24" t="s">
        <v>58</v>
      </c>
      <c r="F20" s="58"/>
      <c r="G20" s="227" t="s">
        <v>26</v>
      </c>
      <c r="H20" s="517" t="s">
        <v>240</v>
      </c>
      <c r="I20" s="231" t="s">
        <v>241</v>
      </c>
      <c r="K20" s="102" t="s">
        <v>26</v>
      </c>
      <c r="L20" s="279" t="s">
        <v>240</v>
      </c>
      <c r="M20" s="254" t="s">
        <v>242</v>
      </c>
    </row>
    <row r="21" spans="1:13" ht="13.15" customHeight="1" x14ac:dyDescent="0.25">
      <c r="G21" s="17"/>
      <c r="H21" s="18"/>
      <c r="I21" s="18"/>
    </row>
    <row r="22" spans="1:13" hidden="1" x14ac:dyDescent="0.25"/>
  </sheetData>
  <mergeCells count="14">
    <mergeCell ref="C8:C13"/>
    <mergeCell ref="C19:C20"/>
    <mergeCell ref="K3:K4"/>
    <mergeCell ref="L3:L4"/>
    <mergeCell ref="M3:M4"/>
    <mergeCell ref="H2:I2"/>
    <mergeCell ref="H3:H4"/>
    <mergeCell ref="I3:I4"/>
    <mergeCell ref="A3:A4"/>
    <mergeCell ref="B3:B4"/>
    <mergeCell ref="C3:C4"/>
    <mergeCell ref="D3:D4"/>
    <mergeCell ref="E3:F3"/>
    <mergeCell ref="G3:G4"/>
  </mergeCells>
  <conditionalFormatting sqref="A8 C8:F8 A9:B9 E9:F9 A10:A13 A15:F15 A16:D16 F16 A18:F18 A19:D19 F19:F20 A20:B20 D20">
    <cfRule type="cellIs" dxfId="226" priority="5" operator="equal">
      <formula>"Nevykdytas"</formula>
    </cfRule>
  </conditionalFormatting>
  <conditionalFormatting sqref="A2:F7">
    <cfRule type="cellIs" dxfId="225" priority="4" operator="equal">
      <formula>"Nevykdytas"</formula>
    </cfRule>
  </conditionalFormatting>
  <conditionalFormatting sqref="F12">
    <cfRule type="cellIs" dxfId="224" priority="1" operator="equal">
      <formula>"Nevykdytas"</formula>
    </cfRule>
  </conditionalFormatting>
  <conditionalFormatting sqref="I3:I4">
    <cfRule type="cellIs" dxfId="223" priority="3" operator="equal">
      <formula>"Nevykdytas"</formula>
    </cfRule>
  </conditionalFormatting>
  <conditionalFormatting sqref="M3:M4">
    <cfRule type="cellIs" dxfId="222" priority="2" operator="equal">
      <formula>"Nevykdytas"</formula>
    </cfRule>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BEECEB"/>
  </sheetPr>
  <dimension ref="A2:M22"/>
  <sheetViews>
    <sheetView zoomScale="70" zoomScaleNormal="70" workbookViewId="0">
      <selection activeCell="B19" sqref="B19"/>
    </sheetView>
  </sheetViews>
  <sheetFormatPr defaultRowHeight="15" x14ac:dyDescent="0.25"/>
  <cols>
    <col min="2" max="2" width="30" customWidth="1"/>
    <col min="3" max="3" width="38.7109375" customWidth="1"/>
    <col min="4" max="6" width="16.85546875" customWidth="1"/>
    <col min="7" max="7" width="13.85546875" customWidth="1"/>
    <col min="8" max="8" width="54.5703125" customWidth="1"/>
    <col min="9" max="9" width="58.7109375" customWidth="1"/>
    <col min="11" max="11" width="13.85546875" hidden="1" customWidth="1"/>
    <col min="12" max="12" width="54.5703125" hidden="1" customWidth="1"/>
    <col min="13" max="13" width="58.7109375" hidden="1" customWidth="1"/>
    <col min="14" max="14" width="9.140625" customWidth="1"/>
  </cols>
  <sheetData>
    <row r="2" spans="1:13" x14ac:dyDescent="0.25">
      <c r="A2" s="1138"/>
      <c r="B2" s="3" t="s">
        <v>1926</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1954</v>
      </c>
      <c r="B6" s="1070" t="s">
        <v>1955</v>
      </c>
      <c r="C6" s="2"/>
      <c r="D6" s="1071"/>
      <c r="E6" s="1072"/>
      <c r="F6" s="1072"/>
      <c r="G6" s="1072"/>
      <c r="H6" s="1072"/>
      <c r="I6" s="1072"/>
      <c r="K6" s="1072"/>
      <c r="L6" s="1072"/>
      <c r="M6" s="1072"/>
    </row>
    <row r="7" spans="1:13" x14ac:dyDescent="0.25">
      <c r="A7" s="1079" t="s">
        <v>1956</v>
      </c>
      <c r="B7" s="1129" t="s">
        <v>1957</v>
      </c>
      <c r="C7" s="1105"/>
      <c r="D7" s="1103"/>
      <c r="E7" s="1106"/>
      <c r="F7" s="1106"/>
      <c r="G7" s="1074"/>
      <c r="H7" s="1074"/>
      <c r="I7" s="1074"/>
      <c r="K7" s="1074"/>
      <c r="L7" s="1074"/>
      <c r="M7" s="1074"/>
    </row>
    <row r="8" spans="1:13" ht="60.75" hidden="1" customHeight="1" x14ac:dyDescent="0.25">
      <c r="A8" s="10" t="s">
        <v>1958</v>
      </c>
      <c r="B8" s="27" t="s">
        <v>1959</v>
      </c>
      <c r="C8" s="1206" t="s">
        <v>1960</v>
      </c>
      <c r="D8" s="10" t="s">
        <v>456</v>
      </c>
      <c r="E8" s="59" t="s">
        <v>1409</v>
      </c>
      <c r="F8" s="58"/>
      <c r="G8" s="298" t="s">
        <v>276</v>
      </c>
      <c r="H8" s="260"/>
      <c r="I8" s="260"/>
      <c r="K8" s="298" t="s">
        <v>276</v>
      </c>
      <c r="L8" s="260"/>
      <c r="M8" s="260"/>
    </row>
    <row r="9" spans="1:13" ht="74.25" customHeight="1" x14ac:dyDescent="0.25">
      <c r="A9" s="10" t="s">
        <v>1961</v>
      </c>
      <c r="B9" s="27" t="s">
        <v>1962</v>
      </c>
      <c r="C9" s="1209"/>
      <c r="D9" s="10" t="s">
        <v>87</v>
      </c>
      <c r="E9" s="59" t="s">
        <v>1409</v>
      </c>
      <c r="F9" s="58"/>
      <c r="G9" s="227" t="s">
        <v>26</v>
      </c>
      <c r="H9" s="852" t="s">
        <v>1963</v>
      </c>
      <c r="I9" s="228"/>
      <c r="K9" s="97" t="s">
        <v>26</v>
      </c>
      <c r="L9" s="971" t="s">
        <v>1964</v>
      </c>
      <c r="M9" s="264"/>
    </row>
    <row r="10" spans="1:13" ht="91.5" hidden="1" customHeight="1" x14ac:dyDescent="0.25">
      <c r="A10" s="10" t="s">
        <v>1965</v>
      </c>
      <c r="B10" s="27" t="s">
        <v>1966</v>
      </c>
      <c r="C10" s="1209"/>
      <c r="D10" s="10" t="s">
        <v>456</v>
      </c>
      <c r="E10" s="59" t="s">
        <v>1409</v>
      </c>
      <c r="F10" s="58"/>
      <c r="G10" s="796"/>
      <c r="H10" s="115"/>
      <c r="I10" s="815"/>
      <c r="K10" s="298" t="s">
        <v>276</v>
      </c>
      <c r="L10" s="262"/>
      <c r="M10" s="306"/>
    </row>
    <row r="11" spans="1:13" ht="74.25" customHeight="1" x14ac:dyDescent="0.25">
      <c r="A11" s="10" t="s">
        <v>1967</v>
      </c>
      <c r="B11" s="27" t="s">
        <v>1968</v>
      </c>
      <c r="C11" s="1207"/>
      <c r="D11" s="10" t="s">
        <v>57</v>
      </c>
      <c r="E11" s="59" t="s">
        <v>1409</v>
      </c>
      <c r="F11" s="58"/>
      <c r="G11" s="227" t="s">
        <v>26</v>
      </c>
      <c r="H11" s="106" t="s">
        <v>1969</v>
      </c>
      <c r="I11" s="34"/>
      <c r="K11" s="97" t="s">
        <v>26</v>
      </c>
      <c r="L11" s="98" t="s">
        <v>1970</v>
      </c>
      <c r="M11" s="98"/>
    </row>
    <row r="12" spans="1:13" x14ac:dyDescent="0.25">
      <c r="A12" s="78"/>
      <c r="G12" s="13"/>
      <c r="H12" s="1130"/>
      <c r="I12" s="1130"/>
      <c r="K12" s="13"/>
      <c r="L12" s="1130"/>
      <c r="M12" s="1130"/>
    </row>
    <row r="13" spans="1:13" x14ac:dyDescent="0.25">
      <c r="A13" s="1079" t="s">
        <v>1971</v>
      </c>
      <c r="B13" s="1129" t="s">
        <v>1972</v>
      </c>
      <c r="C13" s="1105"/>
      <c r="D13" s="1103"/>
      <c r="E13" s="1106"/>
      <c r="F13" s="1106"/>
      <c r="G13" s="13"/>
      <c r="H13" s="1130"/>
      <c r="I13" s="1130"/>
      <c r="K13" s="13"/>
      <c r="L13" s="1130"/>
      <c r="M13" s="1130"/>
    </row>
    <row r="14" spans="1:13" ht="36" hidden="1" customHeight="1" x14ac:dyDescent="0.25">
      <c r="A14" s="10" t="s">
        <v>1973</v>
      </c>
      <c r="B14" s="27" t="s">
        <v>1974</v>
      </c>
      <c r="C14" s="1206" t="s">
        <v>1975</v>
      </c>
      <c r="D14" s="10" t="s">
        <v>456</v>
      </c>
      <c r="E14" s="59" t="s">
        <v>1409</v>
      </c>
      <c r="F14" s="58"/>
      <c r="G14" s="796"/>
      <c r="H14" s="857"/>
      <c r="I14" s="859"/>
      <c r="K14" s="298" t="s">
        <v>276</v>
      </c>
      <c r="L14" s="972"/>
      <c r="M14" s="882"/>
    </row>
    <row r="15" spans="1:13" ht="40.5" customHeight="1" x14ac:dyDescent="0.25">
      <c r="A15" s="10" t="s">
        <v>1976</v>
      </c>
      <c r="B15" s="27" t="s">
        <v>1977</v>
      </c>
      <c r="C15" s="1209"/>
      <c r="D15" s="10" t="s">
        <v>57</v>
      </c>
      <c r="E15" s="59" t="s">
        <v>1409</v>
      </c>
      <c r="F15" s="58"/>
      <c r="G15" s="227" t="s">
        <v>26</v>
      </c>
      <c r="H15" s="858" t="s">
        <v>1978</v>
      </c>
      <c r="I15" s="859"/>
      <c r="K15" s="657" t="s">
        <v>26</v>
      </c>
      <c r="L15" s="973" t="s">
        <v>1979</v>
      </c>
      <c r="M15" s="882"/>
    </row>
    <row r="16" spans="1:13" ht="28.5" customHeight="1" x14ac:dyDescent="0.25">
      <c r="A16" s="10" t="s">
        <v>1980</v>
      </c>
      <c r="B16" s="27" t="s">
        <v>1981</v>
      </c>
      <c r="C16" s="1209"/>
      <c r="D16" s="10" t="s">
        <v>39</v>
      </c>
      <c r="E16" s="200" t="s">
        <v>1409</v>
      </c>
      <c r="F16" s="10" t="s">
        <v>1982</v>
      </c>
      <c r="G16" s="227" t="s">
        <v>26</v>
      </c>
      <c r="H16" s="115" t="s">
        <v>1983</v>
      </c>
      <c r="I16" s="860"/>
      <c r="K16" s="657" t="s">
        <v>26</v>
      </c>
      <c r="L16" s="262" t="s">
        <v>1984</v>
      </c>
      <c r="M16" s="974"/>
    </row>
    <row r="17" spans="1:13" ht="26.25" customHeight="1" x14ac:dyDescent="0.25">
      <c r="A17" s="10" t="s">
        <v>1985</v>
      </c>
      <c r="B17" s="27" t="s">
        <v>1986</v>
      </c>
      <c r="C17" s="1207"/>
      <c r="D17" s="10" t="s">
        <v>1830</v>
      </c>
      <c r="E17" s="200" t="s">
        <v>1409</v>
      </c>
      <c r="F17" s="58" t="s">
        <v>1848</v>
      </c>
      <c r="G17" s="190" t="s">
        <v>26</v>
      </c>
      <c r="H17" s="106" t="s">
        <v>1987</v>
      </c>
      <c r="I17" s="35"/>
      <c r="K17" s="657" t="s">
        <v>26</v>
      </c>
      <c r="L17" s="98" t="s">
        <v>1987</v>
      </c>
      <c r="M17" s="281"/>
    </row>
    <row r="18" spans="1:13" x14ac:dyDescent="0.25">
      <c r="A18" s="78"/>
      <c r="G18" s="13"/>
      <c r="H18" s="36"/>
      <c r="I18" s="36"/>
      <c r="K18" s="13"/>
      <c r="L18" s="36"/>
      <c r="M18" s="36"/>
    </row>
    <row r="19" spans="1:13" x14ac:dyDescent="0.25">
      <c r="A19" s="1079" t="s">
        <v>1988</v>
      </c>
      <c r="B19" s="1129" t="s">
        <v>1989</v>
      </c>
      <c r="C19" s="1105"/>
      <c r="D19" s="1103"/>
      <c r="E19" s="1106"/>
      <c r="F19" s="1106"/>
      <c r="G19" s="13"/>
      <c r="H19" s="36"/>
      <c r="I19" s="36"/>
      <c r="K19" s="13"/>
      <c r="L19" s="36"/>
      <c r="M19" s="36"/>
    </row>
    <row r="20" spans="1:13" ht="120.75" customHeight="1" x14ac:dyDescent="0.25">
      <c r="A20" s="10" t="s">
        <v>1990</v>
      </c>
      <c r="B20" s="27" t="s">
        <v>1991</v>
      </c>
      <c r="C20" s="1252" t="s">
        <v>1992</v>
      </c>
      <c r="D20" s="10" t="s">
        <v>57</v>
      </c>
      <c r="E20" s="10" t="s">
        <v>177</v>
      </c>
      <c r="F20" s="58" t="s">
        <v>1935</v>
      </c>
      <c r="G20" s="227" t="s">
        <v>26</v>
      </c>
      <c r="H20" s="241" t="s">
        <v>1993</v>
      </c>
      <c r="I20" s="861"/>
      <c r="K20" s="97" t="s">
        <v>26</v>
      </c>
      <c r="L20" s="299" t="s">
        <v>1994</v>
      </c>
      <c r="M20" s="299"/>
    </row>
    <row r="21" spans="1:13" ht="64.900000000000006" customHeight="1" x14ac:dyDescent="0.25">
      <c r="A21" s="10" t="s">
        <v>1995</v>
      </c>
      <c r="B21" s="27" t="s">
        <v>1996</v>
      </c>
      <c r="C21" s="1252"/>
      <c r="D21" s="10" t="s">
        <v>456</v>
      </c>
      <c r="E21" s="200" t="s">
        <v>1409</v>
      </c>
      <c r="F21" s="10" t="s">
        <v>1848</v>
      </c>
      <c r="G21" s="227" t="s">
        <v>26</v>
      </c>
      <c r="H21" s="1061" t="s">
        <v>1997</v>
      </c>
      <c r="I21" s="34"/>
      <c r="K21" s="350" t="s">
        <v>276</v>
      </c>
      <c r="L21" s="351" t="s">
        <v>1998</v>
      </c>
      <c r="M21" s="98"/>
    </row>
    <row r="22" spans="1:13" x14ac:dyDescent="0.25">
      <c r="A22" s="78"/>
      <c r="C22" s="695"/>
    </row>
  </sheetData>
  <mergeCells count="15">
    <mergeCell ref="K3:K4"/>
    <mergeCell ref="L3:L4"/>
    <mergeCell ref="M3:M4"/>
    <mergeCell ref="C20:C21"/>
    <mergeCell ref="H2:I2"/>
    <mergeCell ref="G3:G4"/>
    <mergeCell ref="H3:H4"/>
    <mergeCell ref="I3:I4"/>
    <mergeCell ref="C8:C11"/>
    <mergeCell ref="C14:C17"/>
    <mergeCell ref="A3:A4"/>
    <mergeCell ref="B3:B4"/>
    <mergeCell ref="C3:C4"/>
    <mergeCell ref="D3:D4"/>
    <mergeCell ref="E3:F3"/>
  </mergeCells>
  <conditionalFormatting sqref="A8:A11 D9:F11">
    <cfRule type="cellIs" dxfId="45" priority="24" operator="equal">
      <formula>"Nevykdytas"</formula>
    </cfRule>
  </conditionalFormatting>
  <conditionalFormatting sqref="A14:A17">
    <cfRule type="cellIs" dxfId="44" priority="19" operator="equal">
      <formula>"Nevykdytas"</formula>
    </cfRule>
  </conditionalFormatting>
  <conditionalFormatting sqref="A20:A21">
    <cfRule type="cellIs" dxfId="43" priority="16" operator="equal">
      <formula>"Nevykdytas"</formula>
    </cfRule>
  </conditionalFormatting>
  <conditionalFormatting sqref="A2:F7">
    <cfRule type="cellIs" dxfId="42" priority="5" operator="equal">
      <formula>"Nevykdytas"</formula>
    </cfRule>
  </conditionalFormatting>
  <conditionalFormatting sqref="A13:F13 C14:F14">
    <cfRule type="cellIs" dxfId="41" priority="23" operator="equal">
      <formula>"Nevykdytas"</formula>
    </cfRule>
  </conditionalFormatting>
  <conditionalFormatting sqref="A19:F19 C20:F20">
    <cfRule type="cellIs" dxfId="40" priority="17" operator="equal">
      <formula>"Nevykdytas"</formula>
    </cfRule>
  </conditionalFormatting>
  <conditionalFormatting sqref="C8:F8">
    <cfRule type="cellIs" dxfId="39" priority="27" operator="equal">
      <formula>"Nevykdytas"</formula>
    </cfRule>
  </conditionalFormatting>
  <conditionalFormatting sqref="D15:F17">
    <cfRule type="cellIs" dxfId="38" priority="11" operator="equal">
      <formula>"Nevykdytas"</formula>
    </cfRule>
  </conditionalFormatting>
  <conditionalFormatting sqref="D21:F21">
    <cfRule type="cellIs" dxfId="37" priority="9" operator="equal">
      <formula>"Nevykdytas"</formula>
    </cfRule>
  </conditionalFormatting>
  <conditionalFormatting sqref="I3:I4">
    <cfRule type="cellIs" dxfId="36" priority="3" operator="equal">
      <formula>"Nevykdytas"</formula>
    </cfRule>
  </conditionalFormatting>
  <conditionalFormatting sqref="M3:M4">
    <cfRule type="cellIs" dxfId="35" priority="1" operator="equal">
      <formula>"Nevykdytas"</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E6E2A8"/>
  </sheetPr>
  <dimension ref="A2:M18"/>
  <sheetViews>
    <sheetView zoomScale="85" zoomScaleNormal="85" workbookViewId="0">
      <selection activeCell="O11" sqref="O11"/>
    </sheetView>
  </sheetViews>
  <sheetFormatPr defaultRowHeight="15" x14ac:dyDescent="0.25"/>
  <cols>
    <col min="2" max="2" width="33.7109375" customWidth="1"/>
    <col min="3" max="3" width="38.7109375" customWidth="1"/>
    <col min="4" max="6" width="16.85546875" customWidth="1"/>
    <col min="7" max="7" width="13.85546875" customWidth="1"/>
    <col min="8" max="8" width="54.5703125" customWidth="1"/>
    <col min="9" max="9" width="58.7109375" customWidth="1"/>
    <col min="10" max="10" width="9.140625" customWidth="1"/>
    <col min="11" max="11" width="13.85546875" hidden="1" customWidth="1"/>
    <col min="12" max="12" width="54.5703125" hidden="1" customWidth="1"/>
    <col min="13" max="13" width="58.7109375" hidden="1" customWidth="1"/>
    <col min="14" max="15" width="9.140625" customWidth="1"/>
  </cols>
  <sheetData>
    <row r="2" spans="1:13" x14ac:dyDescent="0.25">
      <c r="A2" s="1138"/>
      <c r="B2" s="3" t="s">
        <v>1999</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2000</v>
      </c>
      <c r="B6" s="1070" t="s">
        <v>2001</v>
      </c>
      <c r="C6" s="2"/>
      <c r="D6" s="1071"/>
      <c r="E6" s="1072"/>
      <c r="F6" s="1072"/>
      <c r="G6" s="1072"/>
      <c r="H6" s="1072"/>
      <c r="I6" s="1072"/>
      <c r="K6" s="1072"/>
      <c r="L6" s="1072"/>
      <c r="M6" s="1072"/>
    </row>
    <row r="7" spans="1:13" ht="14.25" customHeight="1" x14ac:dyDescent="0.25">
      <c r="A7" s="1079" t="s">
        <v>2002</v>
      </c>
      <c r="B7" s="1129" t="s">
        <v>2003</v>
      </c>
      <c r="C7" s="1105"/>
      <c r="D7" s="1103"/>
      <c r="E7" s="1106"/>
      <c r="F7" s="1106"/>
      <c r="G7" s="1074"/>
      <c r="H7" s="1074"/>
      <c r="I7" s="1074"/>
      <c r="K7" s="1074"/>
      <c r="L7" s="1074"/>
      <c r="M7" s="1074"/>
    </row>
    <row r="8" spans="1:13" ht="82.9" customHeight="1" x14ac:dyDescent="0.25">
      <c r="A8" s="10" t="s">
        <v>2004</v>
      </c>
      <c r="B8" s="27" t="s">
        <v>2005</v>
      </c>
      <c r="C8" s="11" t="s">
        <v>2006</v>
      </c>
      <c r="D8" s="10" t="s">
        <v>57</v>
      </c>
      <c r="E8" s="10" t="s">
        <v>872</v>
      </c>
      <c r="F8" s="58"/>
      <c r="G8" s="1203" t="s">
        <v>26</v>
      </c>
      <c r="H8" s="1204" t="s">
        <v>2007</v>
      </c>
      <c r="I8" s="1205"/>
      <c r="K8" s="657" t="s">
        <v>26</v>
      </c>
      <c r="L8" s="95" t="s">
        <v>2008</v>
      </c>
      <c r="M8" s="95"/>
    </row>
    <row r="9" spans="1:13" ht="15.75" customHeight="1" x14ac:dyDescent="0.25"/>
    <row r="10" spans="1:13" ht="15.75" customHeight="1" x14ac:dyDescent="0.25">
      <c r="A10" s="1079" t="s">
        <v>2009</v>
      </c>
      <c r="B10" s="1129" t="s">
        <v>2010</v>
      </c>
    </row>
    <row r="11" spans="1:13" ht="48" customHeight="1" x14ac:dyDescent="0.25">
      <c r="A11" s="10" t="s">
        <v>2011</v>
      </c>
      <c r="B11" s="27" t="s">
        <v>2012</v>
      </c>
      <c r="C11" s="1206" t="s">
        <v>2013</v>
      </c>
      <c r="D11" s="10" t="s">
        <v>57</v>
      </c>
      <c r="E11" s="644" t="s">
        <v>2014</v>
      </c>
      <c r="F11" s="114"/>
      <c r="G11" s="883" t="s">
        <v>26</v>
      </c>
      <c r="H11" s="879" t="s">
        <v>2015</v>
      </c>
      <c r="I11" s="34"/>
      <c r="K11" s="975" t="s">
        <v>26</v>
      </c>
      <c r="L11" s="976" t="s">
        <v>2015</v>
      </c>
      <c r="M11" s="98"/>
    </row>
    <row r="12" spans="1:13" ht="36" customHeight="1" x14ac:dyDescent="0.25">
      <c r="A12" s="10" t="s">
        <v>2016</v>
      </c>
      <c r="B12" s="27" t="s">
        <v>2017</v>
      </c>
      <c r="C12" s="1209"/>
      <c r="D12" s="10" t="s">
        <v>57</v>
      </c>
      <c r="E12" s="644" t="s">
        <v>2018</v>
      </c>
      <c r="F12" s="884"/>
      <c r="G12" s="227" t="s">
        <v>26</v>
      </c>
      <c r="H12" s="241" t="s">
        <v>2019</v>
      </c>
      <c r="I12" s="235"/>
      <c r="K12" s="102" t="s">
        <v>26</v>
      </c>
      <c r="L12" s="299" t="s">
        <v>2020</v>
      </c>
      <c r="M12" s="300" t="s">
        <v>2021</v>
      </c>
    </row>
    <row r="13" spans="1:13" ht="35.25" customHeight="1" x14ac:dyDescent="0.25">
      <c r="A13" s="10" t="s">
        <v>2022</v>
      </c>
      <c r="B13" s="27" t="s">
        <v>2023</v>
      </c>
      <c r="C13" s="1207"/>
      <c r="D13" s="10" t="s">
        <v>57</v>
      </c>
      <c r="E13" s="644" t="s">
        <v>2018</v>
      </c>
      <c r="F13" s="657"/>
      <c r="G13" s="227" t="s">
        <v>26</v>
      </c>
      <c r="H13" s="106" t="s">
        <v>2024</v>
      </c>
      <c r="I13" s="235"/>
      <c r="K13" s="102" t="s">
        <v>26</v>
      </c>
      <c r="L13" s="98" t="s">
        <v>2025</v>
      </c>
      <c r="M13" s="300" t="s">
        <v>2026</v>
      </c>
    </row>
    <row r="14" spans="1:13" x14ac:dyDescent="0.25">
      <c r="A14" s="78"/>
      <c r="G14" s="1130"/>
      <c r="H14" s="1130"/>
      <c r="I14" s="1130"/>
      <c r="K14" s="1130"/>
      <c r="L14" s="1130"/>
      <c r="M14" s="1130"/>
    </row>
    <row r="15" spans="1:13" ht="15" customHeight="1" x14ac:dyDescent="0.25">
      <c r="A15" s="1079" t="s">
        <v>2027</v>
      </c>
      <c r="B15" s="1129" t="s">
        <v>2028</v>
      </c>
      <c r="C15" s="1105"/>
      <c r="D15" s="1103"/>
      <c r="E15" s="1106"/>
      <c r="F15" s="1106"/>
      <c r="G15" s="36"/>
      <c r="H15" s="36"/>
      <c r="I15" s="36"/>
      <c r="K15" s="36"/>
      <c r="L15" s="36"/>
      <c r="M15" s="36"/>
    </row>
    <row r="16" spans="1:13" ht="45" customHeight="1" x14ac:dyDescent="0.25">
      <c r="A16" s="10" t="s">
        <v>2029</v>
      </c>
      <c r="B16" s="27" t="s">
        <v>2030</v>
      </c>
      <c r="C16" s="1289" t="s">
        <v>2031</v>
      </c>
      <c r="D16" s="10" t="s">
        <v>57</v>
      </c>
      <c r="E16" s="10" t="s">
        <v>177</v>
      </c>
      <c r="F16" s="58"/>
      <c r="G16" s="190" t="s">
        <v>26</v>
      </c>
      <c r="H16" s="823" t="s">
        <v>2032</v>
      </c>
      <c r="I16" s="68"/>
      <c r="K16" s="657" t="s">
        <v>26</v>
      </c>
      <c r="L16" s="254" t="s">
        <v>2032</v>
      </c>
      <c r="M16" s="253"/>
    </row>
    <row r="17" spans="1:13" ht="36" customHeight="1" x14ac:dyDescent="0.25">
      <c r="A17" s="10" t="s">
        <v>2033</v>
      </c>
      <c r="B17" s="27" t="s">
        <v>2034</v>
      </c>
      <c r="C17" s="1290"/>
      <c r="D17" s="10" t="s">
        <v>57</v>
      </c>
      <c r="E17" s="10" t="s">
        <v>177</v>
      </c>
      <c r="F17" s="58"/>
      <c r="G17" s="190" t="s">
        <v>26</v>
      </c>
      <c r="H17" s="823" t="s">
        <v>2035</v>
      </c>
      <c r="I17" s="231"/>
      <c r="K17" s="657" t="s">
        <v>26</v>
      </c>
      <c r="L17" s="254" t="s">
        <v>2035</v>
      </c>
      <c r="M17" s="254"/>
    </row>
    <row r="18" spans="1:13" ht="52.9" customHeight="1" x14ac:dyDescent="0.25">
      <c r="A18" s="10" t="s">
        <v>2036</v>
      </c>
      <c r="B18" s="27" t="s">
        <v>2037</v>
      </c>
      <c r="C18" s="1291"/>
      <c r="D18" s="10" t="s">
        <v>57</v>
      </c>
      <c r="E18" s="10" t="s">
        <v>177</v>
      </c>
      <c r="F18" s="58"/>
      <c r="G18" s="190" t="s">
        <v>26</v>
      </c>
      <c r="H18" s="823" t="s">
        <v>2038</v>
      </c>
      <c r="I18" s="231"/>
      <c r="K18" s="657" t="s">
        <v>26</v>
      </c>
      <c r="L18" s="254" t="s">
        <v>2039</v>
      </c>
      <c r="M18" s="254"/>
    </row>
  </sheetData>
  <mergeCells count="14">
    <mergeCell ref="H2:I2"/>
    <mergeCell ref="M3:M4"/>
    <mergeCell ref="K3:K4"/>
    <mergeCell ref="L3:L4"/>
    <mergeCell ref="A3:A4"/>
    <mergeCell ref="B3:B4"/>
    <mergeCell ref="C3:C4"/>
    <mergeCell ref="D3:D4"/>
    <mergeCell ref="E3:F3"/>
    <mergeCell ref="C11:C13"/>
    <mergeCell ref="C16:C18"/>
    <mergeCell ref="G3:G4"/>
    <mergeCell ref="H3:H4"/>
    <mergeCell ref="I3:I4"/>
  </mergeCells>
  <conditionalFormatting sqref="A8:A9 A11:A13">
    <cfRule type="cellIs" dxfId="34" priority="34" operator="equal">
      <formula>"Nevykdytas"</formula>
    </cfRule>
  </conditionalFormatting>
  <conditionalFormatting sqref="A16:A18 D17:F18">
    <cfRule type="cellIs" dxfId="33" priority="15" operator="equal">
      <formula>"Nevykdytas"</formula>
    </cfRule>
  </conditionalFormatting>
  <conditionalFormatting sqref="A2:F7">
    <cfRule type="cellIs" dxfId="32" priority="7" operator="equal">
      <formula>"Nevykdytas"</formula>
    </cfRule>
  </conditionalFormatting>
  <conditionalFormatting sqref="A10:F10">
    <cfRule type="cellIs" dxfId="31" priority="21" operator="equal">
      <formula>"Nevykdytas"</formula>
    </cfRule>
  </conditionalFormatting>
  <conditionalFormatting sqref="A15:F15 C16:F16">
    <cfRule type="cellIs" dxfId="30" priority="17" operator="equal">
      <formula>"Nevykdytas"</formula>
    </cfRule>
  </conditionalFormatting>
  <conditionalFormatting sqref="C8:F9 D11:E13">
    <cfRule type="cellIs" dxfId="29" priority="35" operator="equal">
      <formula>"Nevykdytas"</formula>
    </cfRule>
  </conditionalFormatting>
  <conditionalFormatting sqref="F12:F13">
    <cfRule type="cellIs" dxfId="28" priority="2" operator="equal">
      <formula>"Nevykdytas"</formula>
    </cfRule>
  </conditionalFormatting>
  <conditionalFormatting sqref="I3:I4">
    <cfRule type="cellIs" dxfId="27" priority="5" operator="equal">
      <formula>"Nevykdytas"</formula>
    </cfRule>
  </conditionalFormatting>
  <conditionalFormatting sqref="M3:M4">
    <cfRule type="cellIs" dxfId="26" priority="1" operator="equal">
      <formula>"Nevykdytas"</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E6E2A8"/>
  </sheetPr>
  <dimension ref="A2:M27"/>
  <sheetViews>
    <sheetView zoomScale="70" zoomScaleNormal="70" workbookViewId="0">
      <selection activeCell="Q23" sqref="Q23"/>
    </sheetView>
  </sheetViews>
  <sheetFormatPr defaultRowHeight="15" x14ac:dyDescent="0.25"/>
  <cols>
    <col min="2" max="2" width="30" customWidth="1"/>
    <col min="3" max="3" width="38.7109375" customWidth="1"/>
    <col min="4" max="6" width="16.85546875" customWidth="1"/>
    <col min="7" max="7" width="13.85546875" customWidth="1"/>
    <col min="8" max="8" width="54.5703125" customWidth="1"/>
    <col min="9" max="9" width="58.7109375" customWidth="1"/>
    <col min="11" max="11" width="13.85546875" hidden="1" customWidth="1"/>
    <col min="12" max="12" width="54.5703125" hidden="1" customWidth="1"/>
    <col min="13" max="13" width="58.7109375" hidden="1" customWidth="1"/>
  </cols>
  <sheetData>
    <row r="2" spans="1:13" x14ac:dyDescent="0.25">
      <c r="A2" s="1138"/>
      <c r="B2" s="3" t="s">
        <v>1999</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2040</v>
      </c>
      <c r="B6" s="1070" t="s">
        <v>2041</v>
      </c>
      <c r="C6" s="2"/>
      <c r="D6" s="1071"/>
      <c r="E6" s="1072"/>
      <c r="F6" s="1072"/>
      <c r="G6" s="1072"/>
      <c r="H6" s="1072"/>
      <c r="I6" s="1072"/>
      <c r="K6" s="1072"/>
      <c r="L6" s="1072"/>
      <c r="M6" s="1072"/>
    </row>
    <row r="7" spans="1:13" ht="14.25" customHeight="1" x14ac:dyDescent="0.25">
      <c r="A7" s="1079" t="s">
        <v>2042</v>
      </c>
      <c r="B7" s="1129" t="s">
        <v>2043</v>
      </c>
      <c r="C7" s="1105"/>
      <c r="D7" s="1103"/>
      <c r="E7" s="1106"/>
      <c r="F7" s="1106"/>
      <c r="G7" s="1074"/>
      <c r="H7" s="1074"/>
      <c r="I7" s="1074"/>
      <c r="K7" s="1074"/>
      <c r="L7" s="1074"/>
      <c r="M7" s="1074"/>
    </row>
    <row r="8" spans="1:13" ht="35.25" customHeight="1" x14ac:dyDescent="0.25">
      <c r="A8" s="10" t="s">
        <v>2044</v>
      </c>
      <c r="B8" s="27" t="s">
        <v>2045</v>
      </c>
      <c r="C8" s="1206" t="s">
        <v>2046</v>
      </c>
      <c r="D8" s="10" t="s">
        <v>57</v>
      </c>
      <c r="E8" s="10" t="s">
        <v>177</v>
      </c>
      <c r="F8" s="58"/>
      <c r="G8" s="227" t="s">
        <v>26</v>
      </c>
      <c r="H8" s="108" t="s">
        <v>2047</v>
      </c>
      <c r="I8" s="83"/>
      <c r="K8" s="102" t="s">
        <v>26</v>
      </c>
      <c r="L8" s="260" t="s">
        <v>2047</v>
      </c>
      <c r="M8" s="260"/>
    </row>
    <row r="9" spans="1:13" ht="36" customHeight="1" x14ac:dyDescent="0.25">
      <c r="A9" s="10" t="s">
        <v>2048</v>
      </c>
      <c r="B9" s="27" t="s">
        <v>2049</v>
      </c>
      <c r="C9" s="1207"/>
      <c r="D9" s="10" t="s">
        <v>57</v>
      </c>
      <c r="E9" s="10" t="s">
        <v>177</v>
      </c>
      <c r="F9" s="58"/>
      <c r="G9" s="227" t="s">
        <v>26</v>
      </c>
      <c r="H9" s="107" t="s">
        <v>2050</v>
      </c>
      <c r="I9" s="228"/>
      <c r="K9" s="102" t="s">
        <v>26</v>
      </c>
      <c r="L9" s="264" t="s">
        <v>2050</v>
      </c>
      <c r="M9" s="264"/>
    </row>
    <row r="10" spans="1:13" x14ac:dyDescent="0.25">
      <c r="A10" s="78"/>
      <c r="G10" s="13"/>
      <c r="H10" s="15"/>
      <c r="I10" s="1128"/>
      <c r="K10" s="13"/>
      <c r="L10" s="15"/>
      <c r="M10" s="1128"/>
    </row>
    <row r="11" spans="1:13" x14ac:dyDescent="0.25">
      <c r="A11" s="1079" t="s">
        <v>2051</v>
      </c>
      <c r="B11" s="1105" t="s">
        <v>2052</v>
      </c>
      <c r="C11" s="1105"/>
      <c r="D11" s="1103"/>
      <c r="E11" s="1106"/>
      <c r="F11" s="1106"/>
      <c r="G11" s="13"/>
      <c r="H11" s="15"/>
      <c r="I11" s="15"/>
      <c r="K11" s="13"/>
      <c r="L11" s="15"/>
      <c r="M11" s="15"/>
    </row>
    <row r="12" spans="1:13" ht="109.5" customHeight="1" x14ac:dyDescent="0.25">
      <c r="A12" s="10" t="s">
        <v>2053</v>
      </c>
      <c r="B12" s="27" t="s">
        <v>2054</v>
      </c>
      <c r="C12" s="1206" t="s">
        <v>2055</v>
      </c>
      <c r="D12" s="10" t="s">
        <v>57</v>
      </c>
      <c r="E12" s="10" t="s">
        <v>625</v>
      </c>
      <c r="F12" s="79"/>
      <c r="G12" s="1004" t="s">
        <v>26</v>
      </c>
      <c r="H12" s="1014" t="s">
        <v>2056</v>
      </c>
      <c r="I12" s="247" t="s">
        <v>2057</v>
      </c>
      <c r="J12" s="103"/>
      <c r="K12" s="102" t="s">
        <v>26</v>
      </c>
      <c r="L12" s="524" t="s">
        <v>2058</v>
      </c>
      <c r="M12" s="99" t="s">
        <v>2059</v>
      </c>
    </row>
    <row r="13" spans="1:13" ht="55.5" customHeight="1" x14ac:dyDescent="0.25">
      <c r="A13" s="10" t="s">
        <v>2060</v>
      </c>
      <c r="B13" s="27" t="s">
        <v>2061</v>
      </c>
      <c r="C13" s="1207"/>
      <c r="D13" s="10" t="s">
        <v>57</v>
      </c>
      <c r="E13" s="12" t="s">
        <v>1661</v>
      </c>
      <c r="F13" s="58"/>
      <c r="G13" s="1004" t="s">
        <v>26</v>
      </c>
      <c r="H13" s="1013" t="s">
        <v>2062</v>
      </c>
      <c r="I13" s="862" t="s">
        <v>2063</v>
      </c>
      <c r="J13" s="101"/>
      <c r="K13" s="102" t="s">
        <v>26</v>
      </c>
      <c r="L13" s="977" t="s">
        <v>2064</v>
      </c>
      <c r="M13" s="978" t="s">
        <v>2063</v>
      </c>
    </row>
    <row r="14" spans="1:13" x14ac:dyDescent="0.25">
      <c r="A14" s="78"/>
      <c r="G14" s="74"/>
      <c r="H14" s="74"/>
      <c r="I14" s="74"/>
      <c r="K14" s="74"/>
      <c r="L14" s="74"/>
      <c r="M14" s="74"/>
    </row>
    <row r="15" spans="1:13" x14ac:dyDescent="0.25">
      <c r="A15" s="1079" t="s">
        <v>2065</v>
      </c>
      <c r="B15" s="1105" t="s">
        <v>2066</v>
      </c>
      <c r="C15" s="1105"/>
      <c r="D15" s="1103"/>
      <c r="E15" s="1106"/>
      <c r="F15" s="1106"/>
      <c r="G15" s="74"/>
      <c r="H15" s="74"/>
      <c r="I15" s="74"/>
      <c r="K15" s="74"/>
      <c r="L15" s="74"/>
      <c r="M15" s="74"/>
    </row>
    <row r="16" spans="1:13" ht="89.25" customHeight="1" x14ac:dyDescent="0.25">
      <c r="A16" s="10" t="s">
        <v>2067</v>
      </c>
      <c r="B16" s="27" t="s">
        <v>2068</v>
      </c>
      <c r="C16" s="1289" t="s">
        <v>2069</v>
      </c>
      <c r="D16" s="10" t="s">
        <v>57</v>
      </c>
      <c r="E16" s="10" t="s">
        <v>625</v>
      </c>
      <c r="F16" s="58"/>
      <c r="G16" s="1004" t="s">
        <v>26</v>
      </c>
      <c r="H16" s="107" t="s">
        <v>2070</v>
      </c>
      <c r="I16" s="1016" t="s">
        <v>2071</v>
      </c>
      <c r="K16" s="102" t="s">
        <v>26</v>
      </c>
      <c r="L16" s="264" t="s">
        <v>2072</v>
      </c>
      <c r="M16" s="264" t="s">
        <v>2073</v>
      </c>
    </row>
    <row r="17" spans="1:13" ht="119.25" customHeight="1" x14ac:dyDescent="0.25">
      <c r="A17" s="10" t="s">
        <v>2074</v>
      </c>
      <c r="B17" s="27" t="s">
        <v>2075</v>
      </c>
      <c r="C17" s="1290"/>
      <c r="D17" s="10" t="s">
        <v>39</v>
      </c>
      <c r="E17" s="10" t="s">
        <v>625</v>
      </c>
      <c r="F17" s="58"/>
      <c r="G17" s="1004" t="s">
        <v>26</v>
      </c>
      <c r="H17" s="107" t="s">
        <v>2076</v>
      </c>
      <c r="I17" s="229" t="s">
        <v>2077</v>
      </c>
      <c r="K17" s="102" t="s">
        <v>26</v>
      </c>
      <c r="L17" s="264" t="s">
        <v>2078</v>
      </c>
      <c r="M17" s="268" t="s">
        <v>2079</v>
      </c>
    </row>
    <row r="18" spans="1:13" ht="72.75" customHeight="1" x14ac:dyDescent="0.25">
      <c r="A18" s="10" t="s">
        <v>2080</v>
      </c>
      <c r="B18" s="27" t="s">
        <v>2081</v>
      </c>
      <c r="C18" s="1290"/>
      <c r="D18" s="10" t="s">
        <v>57</v>
      </c>
      <c r="E18" s="10" t="s">
        <v>625</v>
      </c>
      <c r="F18" s="58"/>
      <c r="G18" s="1004" t="s">
        <v>26</v>
      </c>
      <c r="H18" s="819" t="s">
        <v>2082</v>
      </c>
      <c r="I18" s="228" t="s">
        <v>2083</v>
      </c>
      <c r="K18" s="102" t="s">
        <v>26</v>
      </c>
      <c r="L18" s="268" t="s">
        <v>2084</v>
      </c>
      <c r="M18" s="264" t="s">
        <v>2085</v>
      </c>
    </row>
    <row r="19" spans="1:13" ht="59.25" customHeight="1" x14ac:dyDescent="0.25">
      <c r="A19" s="10" t="s">
        <v>2086</v>
      </c>
      <c r="B19" s="27" t="s">
        <v>2087</v>
      </c>
      <c r="C19" s="1291"/>
      <c r="D19" s="10" t="s">
        <v>39</v>
      </c>
      <c r="E19" s="10" t="s">
        <v>625</v>
      </c>
      <c r="F19" s="58"/>
      <c r="G19" s="1004" t="s">
        <v>26</v>
      </c>
      <c r="H19" s="819" t="s">
        <v>2088</v>
      </c>
      <c r="I19" s="229" t="s">
        <v>2089</v>
      </c>
      <c r="K19" s="102" t="s">
        <v>26</v>
      </c>
      <c r="L19" s="268" t="s">
        <v>2090</v>
      </c>
      <c r="M19" s="268" t="s">
        <v>2091</v>
      </c>
    </row>
    <row r="20" spans="1:13" x14ac:dyDescent="0.25">
      <c r="A20" s="78"/>
    </row>
    <row r="21" spans="1:13" x14ac:dyDescent="0.25">
      <c r="A21" s="1079" t="s">
        <v>2092</v>
      </c>
      <c r="B21" s="1105" t="s">
        <v>2093</v>
      </c>
      <c r="C21" s="1105"/>
      <c r="D21" s="1103"/>
      <c r="E21" s="1106"/>
      <c r="F21" s="1106"/>
    </row>
    <row r="22" spans="1:13" ht="60" customHeight="1" x14ac:dyDescent="0.25">
      <c r="A22" s="10" t="s">
        <v>2094</v>
      </c>
      <c r="B22" s="27" t="s">
        <v>2095</v>
      </c>
      <c r="C22" s="1289"/>
      <c r="D22" s="10" t="s">
        <v>39</v>
      </c>
      <c r="E22" s="10" t="s">
        <v>625</v>
      </c>
      <c r="F22" s="58"/>
      <c r="G22" s="1004" t="s">
        <v>26</v>
      </c>
      <c r="H22" s="107" t="s">
        <v>2096</v>
      </c>
      <c r="I22" s="228" t="s">
        <v>2097</v>
      </c>
      <c r="K22" s="102" t="s">
        <v>26</v>
      </c>
      <c r="L22" s="264" t="s">
        <v>2098</v>
      </c>
      <c r="M22" s="264" t="s">
        <v>2099</v>
      </c>
    </row>
    <row r="23" spans="1:13" ht="217.5" customHeight="1" x14ac:dyDescent="0.25">
      <c r="A23" s="10" t="s">
        <v>2100</v>
      </c>
      <c r="B23" s="27" t="s">
        <v>2101</v>
      </c>
      <c r="C23" s="1291"/>
      <c r="D23" s="10" t="s">
        <v>39</v>
      </c>
      <c r="E23" s="10" t="s">
        <v>625</v>
      </c>
      <c r="F23" s="58"/>
      <c r="G23" s="1004" t="s">
        <v>26</v>
      </c>
      <c r="H23" s="107" t="s">
        <v>2102</v>
      </c>
      <c r="I23" s="228" t="s">
        <v>2103</v>
      </c>
      <c r="K23" s="102" t="s">
        <v>26</v>
      </c>
      <c r="L23" s="264" t="s">
        <v>2104</v>
      </c>
      <c r="M23" s="264" t="s">
        <v>2105</v>
      </c>
    </row>
    <row r="26" spans="1:13" x14ac:dyDescent="0.25">
      <c r="E26" s="65"/>
    </row>
    <row r="27" spans="1:13" x14ac:dyDescent="0.25">
      <c r="E27" s="31"/>
    </row>
  </sheetData>
  <mergeCells count="16">
    <mergeCell ref="K3:K4"/>
    <mergeCell ref="L3:L4"/>
    <mergeCell ref="M3:M4"/>
    <mergeCell ref="A3:A4"/>
    <mergeCell ref="B3:B4"/>
    <mergeCell ref="C3:C4"/>
    <mergeCell ref="D3:D4"/>
    <mergeCell ref="E3:F3"/>
    <mergeCell ref="C8:C9"/>
    <mergeCell ref="C12:C13"/>
    <mergeCell ref="C22:C23"/>
    <mergeCell ref="C16:C19"/>
    <mergeCell ref="H2:I2"/>
    <mergeCell ref="G3:G4"/>
    <mergeCell ref="H3:H4"/>
    <mergeCell ref="I3:I4"/>
  </mergeCells>
  <conditionalFormatting sqref="A8:A9 D9:F9">
    <cfRule type="cellIs" dxfId="25" priority="22" operator="equal">
      <formula>"Nevykdytas"</formula>
    </cfRule>
  </conditionalFormatting>
  <conditionalFormatting sqref="A12:A13 D13:F13">
    <cfRule type="cellIs" dxfId="24" priority="20" operator="equal">
      <formula>"Nevykdytas"</formula>
    </cfRule>
  </conditionalFormatting>
  <conditionalFormatting sqref="A16:A19 D17:F19">
    <cfRule type="cellIs" dxfId="23" priority="14" operator="equal">
      <formula>"Nevykdytas"</formula>
    </cfRule>
  </conditionalFormatting>
  <conditionalFormatting sqref="A22:A23">
    <cfRule type="cellIs" dxfId="22" priority="12" operator="equal">
      <formula>"Nevykdytas"</formula>
    </cfRule>
  </conditionalFormatting>
  <conditionalFormatting sqref="A2:F7">
    <cfRule type="cellIs" dxfId="21" priority="7" operator="equal">
      <formula>"Nevykdytas"</formula>
    </cfRule>
  </conditionalFormatting>
  <conditionalFormatting sqref="A11:F11 C12:F12">
    <cfRule type="cellIs" dxfId="20" priority="21" operator="equal">
      <formula>"Nevykdytas"</formula>
    </cfRule>
  </conditionalFormatting>
  <conditionalFormatting sqref="A15:F15 C16:F16">
    <cfRule type="cellIs" dxfId="19" priority="17" operator="equal">
      <formula>"Nevykdytas"</formula>
    </cfRule>
  </conditionalFormatting>
  <conditionalFormatting sqref="A21:F21 C22">
    <cfRule type="cellIs" dxfId="18" priority="13" operator="equal">
      <formula>"Nevykdytas"</formula>
    </cfRule>
  </conditionalFormatting>
  <conditionalFormatting sqref="C8:F8">
    <cfRule type="cellIs" dxfId="17" priority="23" operator="equal">
      <formula>"Nevykdytas"</formula>
    </cfRule>
  </conditionalFormatting>
  <conditionalFormatting sqref="D22:F23">
    <cfRule type="cellIs" dxfId="16" priority="2" operator="equal">
      <formula>"Nevykdytas"</formula>
    </cfRule>
  </conditionalFormatting>
  <conditionalFormatting sqref="I3:I4">
    <cfRule type="cellIs" dxfId="15" priority="5" operator="equal">
      <formula>"Nevykdytas"</formula>
    </cfRule>
  </conditionalFormatting>
  <conditionalFormatting sqref="M3:M4">
    <cfRule type="cellIs" dxfId="14" priority="1" operator="equal">
      <formula>"Nevykdytas"</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E6E2A8"/>
    <pageSetUpPr fitToPage="1"/>
  </sheetPr>
  <dimension ref="A2:M25"/>
  <sheetViews>
    <sheetView zoomScale="55" zoomScaleNormal="55" workbookViewId="0">
      <selection activeCell="C52" sqref="C52"/>
    </sheetView>
  </sheetViews>
  <sheetFormatPr defaultRowHeight="15" x14ac:dyDescent="0.25"/>
  <cols>
    <col min="2" max="2" width="30" customWidth="1"/>
    <col min="3" max="3" width="38.7109375" customWidth="1"/>
    <col min="4" max="6" width="16.85546875" customWidth="1"/>
    <col min="7" max="7" width="13.85546875" customWidth="1"/>
    <col min="8" max="8" width="54.5703125" customWidth="1"/>
    <col min="9" max="9" width="50.28515625" customWidth="1"/>
    <col min="11" max="11" width="13.85546875" hidden="1" customWidth="1"/>
    <col min="12" max="12" width="54.5703125" hidden="1" customWidth="1"/>
    <col min="13" max="13" width="58.7109375" hidden="1" customWidth="1"/>
    <col min="14" max="14" width="9.140625" customWidth="1"/>
  </cols>
  <sheetData>
    <row r="2" spans="1:13" x14ac:dyDescent="0.25">
      <c r="A2" s="1138"/>
      <c r="B2" s="3" t="s">
        <v>1999</v>
      </c>
      <c r="C2" s="1"/>
      <c r="D2" s="1"/>
      <c r="E2" s="1"/>
      <c r="F2" s="4" t="s">
        <v>3</v>
      </c>
      <c r="G2" s="1"/>
      <c r="H2" s="1210"/>
      <c r="I2" s="1210"/>
    </row>
    <row r="3" spans="1:13" ht="33" customHeight="1" x14ac:dyDescent="0.25">
      <c r="A3" s="1216" t="s">
        <v>4</v>
      </c>
      <c r="B3" s="1211" t="s">
        <v>5</v>
      </c>
      <c r="C3" s="1211" t="s">
        <v>6</v>
      </c>
      <c r="D3" s="1219" t="s">
        <v>7</v>
      </c>
      <c r="E3" s="1221" t="s">
        <v>8</v>
      </c>
      <c r="F3" s="1222"/>
      <c r="G3" s="1211" t="s">
        <v>9</v>
      </c>
      <c r="H3" s="1213" t="s">
        <v>10</v>
      </c>
      <c r="I3" s="1215" t="s">
        <v>11</v>
      </c>
      <c r="K3" s="1211" t="s">
        <v>9</v>
      </c>
      <c r="L3" s="1213" t="s">
        <v>12</v>
      </c>
      <c r="M3" s="1215" t="s">
        <v>11</v>
      </c>
    </row>
    <row r="4" spans="1:13" ht="40.5" customHeight="1" x14ac:dyDescent="0.25">
      <c r="A4" s="1217"/>
      <c r="B4" s="1218"/>
      <c r="C4" s="1212"/>
      <c r="D4" s="1220"/>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2106</v>
      </c>
      <c r="B6" s="1070" t="s">
        <v>2107</v>
      </c>
      <c r="C6" s="2"/>
      <c r="D6" s="1071"/>
      <c r="E6" s="1072"/>
      <c r="F6" s="1072"/>
      <c r="G6" s="1072"/>
      <c r="H6" s="1072"/>
      <c r="I6" s="1072"/>
      <c r="K6" s="1072"/>
      <c r="L6" s="1072"/>
      <c r="M6" s="1072"/>
    </row>
    <row r="7" spans="1:13" x14ac:dyDescent="0.25">
      <c r="A7" s="1079" t="s">
        <v>2108</v>
      </c>
      <c r="B7" s="1105" t="s">
        <v>2109</v>
      </c>
      <c r="C7" s="1105"/>
      <c r="D7" s="1103"/>
      <c r="E7" s="1106"/>
      <c r="F7" s="1106"/>
      <c r="G7" s="1074"/>
      <c r="H7" s="1074"/>
      <c r="I7" s="1074"/>
      <c r="K7" s="1074"/>
      <c r="L7" s="1074"/>
      <c r="M7" s="1074"/>
    </row>
    <row r="8" spans="1:13" ht="60" customHeight="1" x14ac:dyDescent="0.25">
      <c r="A8" s="10" t="s">
        <v>2110</v>
      </c>
      <c r="B8" s="27" t="s">
        <v>2111</v>
      </c>
      <c r="C8" s="1206" t="s">
        <v>2112</v>
      </c>
      <c r="D8" s="10" t="s">
        <v>57</v>
      </c>
      <c r="E8" s="162" t="s">
        <v>1409</v>
      </c>
      <c r="F8" s="10" t="s">
        <v>1848</v>
      </c>
      <c r="G8" s="227" t="s">
        <v>26</v>
      </c>
      <c r="H8" s="224" t="s">
        <v>2113</v>
      </c>
      <c r="I8" s="83"/>
      <c r="K8" s="102" t="s">
        <v>26</v>
      </c>
      <c r="L8" s="915" t="s">
        <v>2113</v>
      </c>
      <c r="M8" s="260"/>
    </row>
    <row r="9" spans="1:13" ht="45" customHeight="1" x14ac:dyDescent="0.25">
      <c r="A9" s="10" t="s">
        <v>2114</v>
      </c>
      <c r="B9" s="27" t="s">
        <v>2115</v>
      </c>
      <c r="C9" s="1209"/>
      <c r="D9" s="10" t="s">
        <v>57</v>
      </c>
      <c r="E9" s="162" t="s">
        <v>1409</v>
      </c>
      <c r="F9" s="58"/>
      <c r="G9" s="227" t="s">
        <v>26</v>
      </c>
      <c r="H9" s="107" t="s">
        <v>2116</v>
      </c>
      <c r="I9" s="228"/>
      <c r="K9" s="102" t="s">
        <v>26</v>
      </c>
      <c r="L9" s="264" t="s">
        <v>2116</v>
      </c>
      <c r="M9" s="264"/>
    </row>
    <row r="10" spans="1:13" ht="66.75" customHeight="1" x14ac:dyDescent="0.25">
      <c r="A10" s="10" t="s">
        <v>2117</v>
      </c>
      <c r="B10" s="27" t="s">
        <v>2118</v>
      </c>
      <c r="C10" s="1209"/>
      <c r="D10" s="10" t="s">
        <v>57</v>
      </c>
      <c r="E10" s="162" t="s">
        <v>1409</v>
      </c>
      <c r="F10" s="10" t="s">
        <v>1848</v>
      </c>
      <c r="G10" s="227" t="s">
        <v>26</v>
      </c>
      <c r="H10" s="837" t="s">
        <v>2119</v>
      </c>
      <c r="I10" s="229"/>
      <c r="K10" s="102" t="s">
        <v>26</v>
      </c>
      <c r="L10" s="922" t="s">
        <v>2120</v>
      </c>
      <c r="M10" s="268"/>
    </row>
    <row r="11" spans="1:13" ht="36.75" customHeight="1" x14ac:dyDescent="0.25">
      <c r="A11" s="10" t="s">
        <v>2121</v>
      </c>
      <c r="B11" s="27" t="s">
        <v>2122</v>
      </c>
      <c r="C11" s="1207"/>
      <c r="D11" s="10" t="s">
        <v>57</v>
      </c>
      <c r="E11" s="162" t="s">
        <v>1409</v>
      </c>
      <c r="F11" s="58"/>
      <c r="G11" s="227" t="s">
        <v>26</v>
      </c>
      <c r="H11" s="108" t="s">
        <v>2123</v>
      </c>
      <c r="I11" s="83"/>
      <c r="K11" s="102" t="s">
        <v>26</v>
      </c>
      <c r="L11" s="260" t="s">
        <v>2123</v>
      </c>
      <c r="M11" s="260"/>
    </row>
    <row r="12" spans="1:13" x14ac:dyDescent="0.25">
      <c r="A12" s="78"/>
      <c r="E12" s="1190"/>
      <c r="G12" s="87"/>
      <c r="H12" s="74"/>
      <c r="I12" s="74"/>
      <c r="K12" s="87"/>
      <c r="L12" s="74"/>
      <c r="M12" s="74"/>
    </row>
    <row r="13" spans="1:13" x14ac:dyDescent="0.25">
      <c r="A13" s="1079" t="s">
        <v>2124</v>
      </c>
      <c r="B13" s="1105" t="s">
        <v>2125</v>
      </c>
      <c r="C13" s="1105"/>
      <c r="D13" s="1103"/>
      <c r="E13" s="1125"/>
      <c r="F13" s="1106"/>
      <c r="G13" s="87"/>
      <c r="H13" s="74"/>
      <c r="I13" s="74"/>
      <c r="K13" s="87"/>
      <c r="L13" s="74"/>
      <c r="M13" s="74"/>
    </row>
    <row r="14" spans="1:13" ht="48" customHeight="1" x14ac:dyDescent="0.25">
      <c r="A14" s="10" t="s">
        <v>2126</v>
      </c>
      <c r="B14" s="27" t="s">
        <v>2127</v>
      </c>
      <c r="C14" s="1206" t="s">
        <v>2128</v>
      </c>
      <c r="D14" s="10" t="s">
        <v>39</v>
      </c>
      <c r="E14" s="162" t="s">
        <v>1409</v>
      </c>
      <c r="F14" s="10" t="s">
        <v>1848</v>
      </c>
      <c r="G14" s="227" t="s">
        <v>26</v>
      </c>
      <c r="H14" s="837" t="s">
        <v>2129</v>
      </c>
      <c r="I14" s="244"/>
      <c r="K14" s="102" t="s">
        <v>26</v>
      </c>
      <c r="L14" s="922" t="s">
        <v>2130</v>
      </c>
      <c r="M14" s="525"/>
    </row>
    <row r="15" spans="1:13" ht="36.75" customHeight="1" x14ac:dyDescent="0.25">
      <c r="A15" s="10" t="s">
        <v>2131</v>
      </c>
      <c r="B15" s="27" t="s">
        <v>2132</v>
      </c>
      <c r="C15" s="1209"/>
      <c r="D15" s="10" t="s">
        <v>57</v>
      </c>
      <c r="E15" s="162" t="s">
        <v>1409</v>
      </c>
      <c r="F15" s="10" t="s">
        <v>1848</v>
      </c>
      <c r="G15" s="227" t="s">
        <v>26</v>
      </c>
      <c r="H15" s="838" t="s">
        <v>2133</v>
      </c>
      <c r="I15" s="244"/>
      <c r="K15" s="102" t="s">
        <v>26</v>
      </c>
      <c r="L15" s="936" t="s">
        <v>2133</v>
      </c>
      <c r="M15" s="525"/>
    </row>
    <row r="16" spans="1:13" ht="37.5" customHeight="1" x14ac:dyDescent="0.25">
      <c r="A16" s="10" t="s">
        <v>2134</v>
      </c>
      <c r="B16" s="27" t="s">
        <v>2135</v>
      </c>
      <c r="C16" s="1209"/>
      <c r="D16" s="10" t="s">
        <v>39</v>
      </c>
      <c r="E16" s="162" t="s">
        <v>1409</v>
      </c>
      <c r="F16" s="10" t="s">
        <v>1848</v>
      </c>
      <c r="G16" s="227" t="s">
        <v>26</v>
      </c>
      <c r="H16" s="838" t="s">
        <v>2129</v>
      </c>
      <c r="I16" s="244"/>
      <c r="K16" s="102" t="s">
        <v>26</v>
      </c>
      <c r="L16" s="936" t="s">
        <v>2120</v>
      </c>
      <c r="M16" s="525"/>
    </row>
    <row r="17" spans="1:13" ht="37.5" customHeight="1" x14ac:dyDescent="0.25">
      <c r="A17" s="10" t="s">
        <v>2136</v>
      </c>
      <c r="B17" s="27" t="s">
        <v>2137</v>
      </c>
      <c r="C17" s="1207"/>
      <c r="D17" s="10" t="s">
        <v>57</v>
      </c>
      <c r="E17" s="162" t="s">
        <v>1409</v>
      </c>
      <c r="F17" s="10" t="s">
        <v>1848</v>
      </c>
      <c r="G17" s="227" t="s">
        <v>26</v>
      </c>
      <c r="H17" s="838" t="s">
        <v>2129</v>
      </c>
      <c r="I17" s="68"/>
      <c r="K17" s="102" t="s">
        <v>26</v>
      </c>
      <c r="L17" s="936" t="s">
        <v>2138</v>
      </c>
      <c r="M17" s="253"/>
    </row>
    <row r="18" spans="1:13" x14ac:dyDescent="0.25">
      <c r="A18" s="78"/>
      <c r="E18" s="1190"/>
      <c r="G18" s="87"/>
      <c r="H18" s="36"/>
      <c r="I18" s="36"/>
      <c r="K18" s="87"/>
      <c r="L18" s="36"/>
      <c r="M18" s="36"/>
    </row>
    <row r="19" spans="1:13" x14ac:dyDescent="0.25">
      <c r="A19" s="1079" t="s">
        <v>2139</v>
      </c>
      <c r="B19" s="1105" t="s">
        <v>2140</v>
      </c>
      <c r="C19" s="1105"/>
      <c r="D19" s="1103"/>
      <c r="E19" s="1125"/>
      <c r="F19" s="1106"/>
      <c r="G19" s="87"/>
      <c r="H19" s="36"/>
      <c r="I19" s="36"/>
      <c r="K19" s="87"/>
      <c r="L19" s="36"/>
      <c r="M19" s="36"/>
    </row>
    <row r="20" spans="1:13" ht="41.25" hidden="1" customHeight="1" x14ac:dyDescent="0.25">
      <c r="A20" s="10" t="s">
        <v>2141</v>
      </c>
      <c r="B20" s="27" t="s">
        <v>2142</v>
      </c>
      <c r="C20" s="1206" t="s">
        <v>2143</v>
      </c>
      <c r="D20" s="10" t="s">
        <v>456</v>
      </c>
      <c r="E20" s="55" t="s">
        <v>177</v>
      </c>
      <c r="F20" s="58" t="s">
        <v>2144</v>
      </c>
      <c r="G20" s="795"/>
      <c r="H20" s="224"/>
      <c r="I20" s="68"/>
      <c r="K20" s="914" t="s">
        <v>2145</v>
      </c>
      <c r="L20" s="915"/>
      <c r="M20" s="253"/>
    </row>
    <row r="21" spans="1:13" ht="45.75" customHeight="1" x14ac:dyDescent="0.25">
      <c r="A21" s="10" t="s">
        <v>2146</v>
      </c>
      <c r="B21" s="27" t="s">
        <v>2147</v>
      </c>
      <c r="C21" s="1207"/>
      <c r="D21" s="10" t="s">
        <v>57</v>
      </c>
      <c r="E21" s="55" t="s">
        <v>177</v>
      </c>
      <c r="F21" s="58"/>
      <c r="G21" s="227" t="s">
        <v>26</v>
      </c>
      <c r="H21" s="823" t="s">
        <v>2148</v>
      </c>
      <c r="I21" s="68"/>
      <c r="K21" s="102" t="s">
        <v>26</v>
      </c>
      <c r="L21" s="254" t="s">
        <v>2148</v>
      </c>
      <c r="M21" s="253"/>
    </row>
    <row r="22" spans="1:13" x14ac:dyDescent="0.25">
      <c r="A22" s="78"/>
      <c r="E22" s="1190"/>
      <c r="G22" s="87"/>
      <c r="K22" s="87"/>
    </row>
    <row r="23" spans="1:13" x14ac:dyDescent="0.25">
      <c r="A23" s="1079" t="s">
        <v>2149</v>
      </c>
      <c r="B23" s="1105" t="s">
        <v>2150</v>
      </c>
      <c r="C23" s="1105"/>
      <c r="D23" s="1103"/>
      <c r="E23" s="1125"/>
      <c r="F23" s="1106"/>
      <c r="G23" s="87"/>
      <c r="K23" s="87"/>
    </row>
    <row r="24" spans="1:13" ht="43.5" customHeight="1" x14ac:dyDescent="0.25">
      <c r="A24" s="12" t="s">
        <v>2151</v>
      </c>
      <c r="B24" s="27" t="s">
        <v>2152</v>
      </c>
      <c r="C24" s="1208" t="s">
        <v>2153</v>
      </c>
      <c r="D24" s="12" t="s">
        <v>57</v>
      </c>
      <c r="E24" s="54" t="s">
        <v>1409</v>
      </c>
      <c r="F24" s="124"/>
      <c r="G24" s="227" t="s">
        <v>26</v>
      </c>
      <c r="H24" s="106" t="s">
        <v>2154</v>
      </c>
      <c r="I24" s="34"/>
      <c r="K24" s="12" t="s">
        <v>26</v>
      </c>
      <c r="L24" s="14" t="s">
        <v>2154</v>
      </c>
      <c r="M24" s="14"/>
    </row>
    <row r="25" spans="1:13" ht="81.75" customHeight="1" x14ac:dyDescent="0.25">
      <c r="A25" s="10" t="s">
        <v>2155</v>
      </c>
      <c r="B25" s="27" t="s">
        <v>2156</v>
      </c>
      <c r="C25" s="1207"/>
      <c r="D25" s="10" t="s">
        <v>57</v>
      </c>
      <c r="E25" s="162" t="s">
        <v>1409</v>
      </c>
      <c r="F25" s="58"/>
      <c r="G25" s="227" t="s">
        <v>26</v>
      </c>
      <c r="H25" s="863" t="s">
        <v>2157</v>
      </c>
      <c r="I25" s="527"/>
      <c r="K25" s="102" t="s">
        <v>26</v>
      </c>
      <c r="L25" s="526" t="s">
        <v>2157</v>
      </c>
      <c r="M25" s="526"/>
    </row>
  </sheetData>
  <mergeCells count="16">
    <mergeCell ref="K3:K4"/>
    <mergeCell ref="L3:L4"/>
    <mergeCell ref="M3:M4"/>
    <mergeCell ref="A3:A4"/>
    <mergeCell ref="B3:B4"/>
    <mergeCell ref="C3:C4"/>
    <mergeCell ref="D3:D4"/>
    <mergeCell ref="E3:F3"/>
    <mergeCell ref="C20:C21"/>
    <mergeCell ref="C24:C25"/>
    <mergeCell ref="C14:C17"/>
    <mergeCell ref="C8:C11"/>
    <mergeCell ref="H2:I2"/>
    <mergeCell ref="G3:G4"/>
    <mergeCell ref="H3:H4"/>
    <mergeCell ref="I3:I4"/>
  </mergeCells>
  <conditionalFormatting sqref="A8:A11">
    <cfRule type="cellIs" dxfId="13" priority="27" operator="equal">
      <formula>"Nevykdytas"</formula>
    </cfRule>
  </conditionalFormatting>
  <conditionalFormatting sqref="A20:A21">
    <cfRule type="cellIs" dxfId="12" priority="21" operator="equal">
      <formula>"Nevykdytas"</formula>
    </cfRule>
  </conditionalFormatting>
  <conditionalFormatting sqref="A24:A25">
    <cfRule type="cellIs" dxfId="11" priority="19" operator="equal">
      <formula>"Nevykdytas"</formula>
    </cfRule>
  </conditionalFormatting>
  <conditionalFormatting sqref="A2:F17">
    <cfRule type="cellIs" dxfId="10" priority="7" operator="equal">
      <formula>"Nevykdytas"</formula>
    </cfRule>
  </conditionalFormatting>
  <conditionalFormatting sqref="A19:F19 C20:F20">
    <cfRule type="cellIs" dxfId="9" priority="22" operator="equal">
      <formula>"Nevykdytas"</formula>
    </cfRule>
  </conditionalFormatting>
  <conditionalFormatting sqref="A23:F23 C24:F24">
    <cfRule type="cellIs" dxfId="8" priority="20" operator="equal">
      <formula>"Nevykdytas"</formula>
    </cfRule>
  </conditionalFormatting>
  <conditionalFormatting sqref="C14:D14">
    <cfRule type="cellIs" dxfId="7" priority="26" operator="equal">
      <formula>"Nevykdytas"</formula>
    </cfRule>
  </conditionalFormatting>
  <conditionalFormatting sqref="C8:F8">
    <cfRule type="cellIs" dxfId="6" priority="11" operator="equal">
      <formula>"Nevykdytas"</formula>
    </cfRule>
  </conditionalFormatting>
  <conditionalFormatting sqref="D15:D17">
    <cfRule type="cellIs" dxfId="5" priority="23" operator="equal">
      <formula>"Nevykdytas"</formula>
    </cfRule>
  </conditionalFormatting>
  <conditionalFormatting sqref="D9:F25">
    <cfRule type="cellIs" dxfId="4" priority="17" operator="equal">
      <formula>"Nevykdytas"</formula>
    </cfRule>
  </conditionalFormatting>
  <conditionalFormatting sqref="F10">
    <cfRule type="cellIs" dxfId="3" priority="3" operator="equal">
      <formula>"Nevykdytas"</formula>
    </cfRule>
  </conditionalFormatting>
  <conditionalFormatting sqref="F14:F17">
    <cfRule type="cellIs" dxfId="2" priority="2" operator="equal">
      <formula>"Nevykdytas"</formula>
    </cfRule>
  </conditionalFormatting>
  <conditionalFormatting sqref="I3:I4">
    <cfRule type="cellIs" dxfId="1" priority="5" operator="equal">
      <formula>"Nevykdytas"</formula>
    </cfRule>
  </conditionalFormatting>
  <conditionalFormatting sqref="M3:M4">
    <cfRule type="cellIs" dxfId="0" priority="1" operator="equal">
      <formula>"Nevykdytas"</formula>
    </cfRule>
  </conditionalFormatting>
  <pageMargins left="0.7" right="0.7" top="0.75" bottom="0.75" header="0.3" footer="0.3"/>
  <pageSetup paperSize="9" scale="52"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AEE6-93F4-4BF7-A129-E3004449B477}">
  <dimension ref="A1:G35"/>
  <sheetViews>
    <sheetView topLeftCell="A10" zoomScaleNormal="100" workbookViewId="0">
      <selection activeCell="E36" sqref="E36"/>
    </sheetView>
  </sheetViews>
  <sheetFormatPr defaultRowHeight="15" x14ac:dyDescent="0.25"/>
  <cols>
    <col min="1" max="1" width="19.85546875" customWidth="1"/>
    <col min="2" max="2" width="10.140625" customWidth="1"/>
    <col min="3" max="3" width="10" customWidth="1"/>
    <col min="4" max="4" width="11" customWidth="1"/>
    <col min="5" max="5" width="12.140625" customWidth="1"/>
    <col min="6" max="6" width="16" customWidth="1"/>
  </cols>
  <sheetData>
    <row r="1" spans="1:7" ht="45" x14ac:dyDescent="0.25">
      <c r="A1" s="1140" t="s">
        <v>2158</v>
      </c>
      <c r="B1" s="197" t="s">
        <v>2159</v>
      </c>
      <c r="C1" s="197" t="s">
        <v>26</v>
      </c>
      <c r="D1" s="197" t="s">
        <v>457</v>
      </c>
      <c r="E1" s="198" t="s">
        <v>2160</v>
      </c>
      <c r="F1" s="70" t="s">
        <v>2161</v>
      </c>
      <c r="G1" s="900" t="s">
        <v>2162</v>
      </c>
    </row>
    <row r="2" spans="1:7" x14ac:dyDescent="0.25">
      <c r="A2" s="1141" t="s">
        <v>2163</v>
      </c>
      <c r="B2" s="69"/>
      <c r="C2" s="69">
        <v>9</v>
      </c>
      <c r="D2" s="69"/>
      <c r="E2" s="222">
        <f t="shared" ref="E2:E7" si="0">SUM(B2:D2)</f>
        <v>9</v>
      </c>
      <c r="F2">
        <f>SUM(C2:C6)</f>
        <v>40</v>
      </c>
      <c r="G2">
        <f>SUM(E2:E6)</f>
        <v>44</v>
      </c>
    </row>
    <row r="3" spans="1:7" x14ac:dyDescent="0.25">
      <c r="A3" s="1141" t="s">
        <v>104</v>
      </c>
      <c r="B3" s="69">
        <v>1</v>
      </c>
      <c r="C3" s="69">
        <v>9</v>
      </c>
      <c r="D3" s="69"/>
      <c r="E3" s="222">
        <f t="shared" si="0"/>
        <v>10</v>
      </c>
    </row>
    <row r="4" spans="1:7" x14ac:dyDescent="0.25">
      <c r="A4" s="1142" t="s">
        <v>181</v>
      </c>
      <c r="B4" s="69"/>
      <c r="C4" s="69">
        <v>8</v>
      </c>
      <c r="D4" s="69">
        <v>1</v>
      </c>
      <c r="E4" s="222">
        <f t="shared" si="0"/>
        <v>9</v>
      </c>
    </row>
    <row r="5" spans="1:7" x14ac:dyDescent="0.25">
      <c r="A5" s="1142" t="s">
        <v>243</v>
      </c>
      <c r="B5" s="69">
        <v>1</v>
      </c>
      <c r="C5" s="69">
        <v>4</v>
      </c>
      <c r="D5" s="69">
        <v>1</v>
      </c>
      <c r="E5" s="222">
        <f t="shared" si="0"/>
        <v>6</v>
      </c>
    </row>
    <row r="6" spans="1:7" x14ac:dyDescent="0.25">
      <c r="A6" s="1142" t="s">
        <v>289</v>
      </c>
      <c r="B6" s="69"/>
      <c r="C6" s="69">
        <v>10</v>
      </c>
      <c r="D6" s="69"/>
      <c r="E6" s="222">
        <f>SUM(B6:D6)</f>
        <v>10</v>
      </c>
    </row>
    <row r="7" spans="1:7" x14ac:dyDescent="0.25">
      <c r="A7" s="1143" t="s">
        <v>2164</v>
      </c>
      <c r="B7" s="69"/>
      <c r="C7" s="69">
        <v>5</v>
      </c>
      <c r="D7" s="69"/>
      <c r="E7" s="222">
        <f t="shared" si="0"/>
        <v>5</v>
      </c>
      <c r="F7">
        <f>SUM(C7:C9)</f>
        <v>16</v>
      </c>
      <c r="G7">
        <f>SUM(E7:E9)</f>
        <v>16</v>
      </c>
    </row>
    <row r="8" spans="1:7" x14ac:dyDescent="0.25">
      <c r="A8" s="1144" t="s">
        <v>399</v>
      </c>
      <c r="B8" s="69"/>
      <c r="C8" s="69">
        <v>5</v>
      </c>
      <c r="D8" s="69"/>
      <c r="E8" s="222">
        <f t="shared" ref="E8:E34" si="1">SUM(B8:D8)</f>
        <v>5</v>
      </c>
    </row>
    <row r="9" spans="1:7" x14ac:dyDescent="0.25">
      <c r="A9" s="1144" t="s">
        <v>440</v>
      </c>
      <c r="B9" s="69"/>
      <c r="C9" s="69">
        <v>6</v>
      </c>
      <c r="D9" s="69"/>
      <c r="E9" s="222">
        <f t="shared" si="1"/>
        <v>6</v>
      </c>
    </row>
    <row r="10" spans="1:7" x14ac:dyDescent="0.25">
      <c r="A10" s="1145" t="s">
        <v>2165</v>
      </c>
      <c r="B10" s="69">
        <v>1</v>
      </c>
      <c r="C10" s="69">
        <v>10</v>
      </c>
      <c r="D10" s="69"/>
      <c r="E10" s="222">
        <f>SUM(B10:D10)</f>
        <v>11</v>
      </c>
      <c r="F10">
        <f>SUM(C10:C11)</f>
        <v>15</v>
      </c>
      <c r="G10">
        <f>SUM(E10:E11)</f>
        <v>16</v>
      </c>
    </row>
    <row r="11" spans="1:7" x14ac:dyDescent="0.25">
      <c r="A11" s="1145" t="s">
        <v>567</v>
      </c>
      <c r="B11" s="69"/>
      <c r="C11" s="69">
        <v>5</v>
      </c>
      <c r="D11" s="69"/>
      <c r="E11" s="222">
        <f t="shared" si="1"/>
        <v>5</v>
      </c>
    </row>
    <row r="12" spans="1:7" x14ac:dyDescent="0.25">
      <c r="A12" s="1146" t="s">
        <v>2166</v>
      </c>
      <c r="B12" s="69">
        <v>3</v>
      </c>
      <c r="C12" s="69">
        <v>13</v>
      </c>
      <c r="D12" s="69"/>
      <c r="E12" s="222">
        <f>SUM(B12:D12)</f>
        <v>16</v>
      </c>
      <c r="F12">
        <f>SUM(C12:C15)</f>
        <v>59</v>
      </c>
      <c r="G12">
        <f>SUM(E12:E15)</f>
        <v>62</v>
      </c>
    </row>
    <row r="13" spans="1:7" x14ac:dyDescent="0.25">
      <c r="A13" s="1147" t="s">
        <v>733</v>
      </c>
      <c r="B13" s="69"/>
      <c r="C13" s="69">
        <v>11</v>
      </c>
      <c r="D13" s="69"/>
      <c r="E13" s="222">
        <f>SUM(B13:D13)</f>
        <v>11</v>
      </c>
    </row>
    <row r="14" spans="1:7" x14ac:dyDescent="0.25">
      <c r="A14" s="1147" t="s">
        <v>826</v>
      </c>
      <c r="B14" s="69"/>
      <c r="C14" s="69">
        <v>15</v>
      </c>
      <c r="D14" s="69"/>
      <c r="E14" s="222">
        <f t="shared" si="1"/>
        <v>15</v>
      </c>
    </row>
    <row r="15" spans="1:7" x14ac:dyDescent="0.25">
      <c r="A15" s="1147" t="s">
        <v>940</v>
      </c>
      <c r="B15" s="69"/>
      <c r="C15" s="69">
        <v>20</v>
      </c>
      <c r="D15" s="69"/>
      <c r="E15" s="222">
        <f t="shared" ref="E15:E20" si="2">SUM(B15:D15)</f>
        <v>20</v>
      </c>
    </row>
    <row r="16" spans="1:7" x14ac:dyDescent="0.25">
      <c r="A16" s="1148" t="s">
        <v>2167</v>
      </c>
      <c r="B16" s="69">
        <v>3</v>
      </c>
      <c r="C16" s="69">
        <v>11</v>
      </c>
      <c r="D16" s="69"/>
      <c r="E16" s="222">
        <f t="shared" si="2"/>
        <v>14</v>
      </c>
      <c r="F16">
        <f>SUM(C16:C19)</f>
        <v>37</v>
      </c>
      <c r="G16">
        <f>SUM(E16:E19)</f>
        <v>44</v>
      </c>
    </row>
    <row r="17" spans="1:7" x14ac:dyDescent="0.25">
      <c r="A17" s="1149" t="s">
        <v>1150</v>
      </c>
      <c r="B17" s="69">
        <v>1</v>
      </c>
      <c r="C17" s="69">
        <v>9</v>
      </c>
      <c r="D17" s="69"/>
      <c r="E17" s="222">
        <f>SUM(B17:D17)</f>
        <v>10</v>
      </c>
    </row>
    <row r="18" spans="1:7" x14ac:dyDescent="0.25">
      <c r="A18" s="1149" t="s">
        <v>1205</v>
      </c>
      <c r="B18" s="69"/>
      <c r="C18" s="69">
        <v>14</v>
      </c>
      <c r="D18" s="69">
        <v>2</v>
      </c>
      <c r="E18" s="222">
        <f t="shared" si="2"/>
        <v>16</v>
      </c>
    </row>
    <row r="19" spans="1:7" x14ac:dyDescent="0.25">
      <c r="A19" s="1149" t="s">
        <v>1287</v>
      </c>
      <c r="B19" s="69">
        <v>1</v>
      </c>
      <c r="C19" s="69">
        <v>3</v>
      </c>
      <c r="D19" s="69"/>
      <c r="E19" s="222">
        <f>SUM(B19:D19)</f>
        <v>4</v>
      </c>
    </row>
    <row r="20" spans="1:7" x14ac:dyDescent="0.25">
      <c r="A20" s="1150" t="s">
        <v>2168</v>
      </c>
      <c r="B20" s="69"/>
      <c r="C20" s="69">
        <v>10</v>
      </c>
      <c r="D20" s="69">
        <v>1</v>
      </c>
      <c r="E20" s="222">
        <f t="shared" si="2"/>
        <v>11</v>
      </c>
      <c r="F20">
        <f>SUM(C20:C22)</f>
        <v>29</v>
      </c>
      <c r="G20">
        <f>SUM(E20:E22)</f>
        <v>31</v>
      </c>
    </row>
    <row r="21" spans="1:7" x14ac:dyDescent="0.25">
      <c r="A21" s="1150" t="s">
        <v>1402</v>
      </c>
      <c r="B21" s="69"/>
      <c r="C21" s="69">
        <v>6</v>
      </c>
      <c r="D21" s="69">
        <v>1</v>
      </c>
      <c r="E21" s="222">
        <f>SUM(B21:D21)</f>
        <v>7</v>
      </c>
    </row>
    <row r="22" spans="1:7" x14ac:dyDescent="0.25">
      <c r="A22" s="1150" t="s">
        <v>1446</v>
      </c>
      <c r="B22" s="69"/>
      <c r="C22" s="69">
        <v>13</v>
      </c>
      <c r="D22" s="69"/>
      <c r="E22" s="222">
        <f t="shared" si="1"/>
        <v>13</v>
      </c>
    </row>
    <row r="23" spans="1:7" x14ac:dyDescent="0.25">
      <c r="A23" s="1151" t="s">
        <v>2169</v>
      </c>
      <c r="B23" s="69"/>
      <c r="C23" s="69">
        <v>9</v>
      </c>
      <c r="D23" s="69"/>
      <c r="E23" s="222">
        <f>SUM(B23:D23)</f>
        <v>9</v>
      </c>
      <c r="F23">
        <f>SUM(C23:C25)</f>
        <v>34</v>
      </c>
      <c r="G23">
        <f>SUM(E23:E25)</f>
        <v>37</v>
      </c>
    </row>
    <row r="24" spans="1:7" x14ac:dyDescent="0.25">
      <c r="A24" s="1152" t="s">
        <v>1599</v>
      </c>
      <c r="B24" s="69">
        <v>2</v>
      </c>
      <c r="C24" s="69">
        <v>14</v>
      </c>
      <c r="D24" s="69"/>
      <c r="E24" s="222">
        <f>SUM(B24:D24)</f>
        <v>16</v>
      </c>
    </row>
    <row r="25" spans="1:7" x14ac:dyDescent="0.25">
      <c r="A25" s="1152" t="s">
        <v>1706</v>
      </c>
      <c r="B25" s="69"/>
      <c r="C25" s="69">
        <v>11</v>
      </c>
      <c r="D25" s="69">
        <v>1</v>
      </c>
      <c r="E25" s="222">
        <f t="shared" si="1"/>
        <v>12</v>
      </c>
    </row>
    <row r="26" spans="1:7" x14ac:dyDescent="0.25">
      <c r="A26" s="1153" t="s">
        <v>2170</v>
      </c>
      <c r="B26" s="69">
        <v>3</v>
      </c>
      <c r="C26" s="69">
        <v>7</v>
      </c>
      <c r="D26" s="69">
        <v>1</v>
      </c>
      <c r="E26" s="222">
        <f>SUM(B26:D26)</f>
        <v>11</v>
      </c>
      <c r="F26">
        <f>SUM(C26:C29)</f>
        <v>15</v>
      </c>
      <c r="G26">
        <f>SUM(E26:E29)</f>
        <v>20</v>
      </c>
    </row>
    <row r="27" spans="1:7" x14ac:dyDescent="0.25">
      <c r="A27" s="1154" t="s">
        <v>1870</v>
      </c>
      <c r="B27" s="69"/>
      <c r="C27" s="69">
        <v>2</v>
      </c>
      <c r="D27" s="69"/>
      <c r="E27" s="222">
        <f>SUM(B27:D27)</f>
        <v>2</v>
      </c>
    </row>
    <row r="28" spans="1:7" x14ac:dyDescent="0.25">
      <c r="A28" s="1154" t="s">
        <v>1883</v>
      </c>
      <c r="B28" s="69">
        <v>1</v>
      </c>
      <c r="C28" s="69">
        <v>4</v>
      </c>
      <c r="D28" s="69"/>
      <c r="E28" s="222">
        <f>SUM(B28:D28)</f>
        <v>5</v>
      </c>
    </row>
    <row r="29" spans="1:7" x14ac:dyDescent="0.25">
      <c r="A29" s="1154" t="s">
        <v>1911</v>
      </c>
      <c r="B29" s="69"/>
      <c r="C29" s="69">
        <v>2</v>
      </c>
      <c r="D29" s="69"/>
      <c r="E29" s="222">
        <f t="shared" si="1"/>
        <v>2</v>
      </c>
    </row>
    <row r="30" spans="1:7" x14ac:dyDescent="0.25">
      <c r="A30" s="1155" t="s">
        <v>2171</v>
      </c>
      <c r="B30" s="69"/>
      <c r="C30" s="69">
        <v>4</v>
      </c>
      <c r="D30" s="69"/>
      <c r="E30" s="222">
        <f>SUM(B30:D30)</f>
        <v>4</v>
      </c>
      <c r="F30">
        <f>SUM(C30:C31)</f>
        <v>11</v>
      </c>
      <c r="G30">
        <f>SUM(E30:E31)</f>
        <v>11</v>
      </c>
    </row>
    <row r="31" spans="1:7" x14ac:dyDescent="0.25">
      <c r="A31" s="1155" t="s">
        <v>1954</v>
      </c>
      <c r="B31" s="69"/>
      <c r="C31" s="69">
        <v>7</v>
      </c>
      <c r="D31" s="69"/>
      <c r="E31" s="222">
        <f>SUM(B31:D31)</f>
        <v>7</v>
      </c>
    </row>
    <row r="32" spans="1:7" x14ac:dyDescent="0.25">
      <c r="A32" s="1156" t="s">
        <v>2172</v>
      </c>
      <c r="B32" s="69"/>
      <c r="C32" s="69">
        <v>7</v>
      </c>
      <c r="D32" s="69"/>
      <c r="E32" s="222">
        <f>SUM(B32:D32)</f>
        <v>7</v>
      </c>
      <c r="F32">
        <f>SUM(C32:C34)</f>
        <v>28</v>
      </c>
      <c r="G32">
        <f>SUM(E32:E34)</f>
        <v>28</v>
      </c>
    </row>
    <row r="33" spans="1:7" x14ac:dyDescent="0.25">
      <c r="A33" s="1157" t="s">
        <v>2040</v>
      </c>
      <c r="B33" s="69"/>
      <c r="C33" s="69">
        <v>10</v>
      </c>
      <c r="D33" s="69"/>
      <c r="E33" s="222">
        <f t="shared" si="1"/>
        <v>10</v>
      </c>
    </row>
    <row r="34" spans="1:7" x14ac:dyDescent="0.25">
      <c r="A34" s="1157" t="s">
        <v>2106</v>
      </c>
      <c r="B34" s="69"/>
      <c r="C34" s="69">
        <v>11</v>
      </c>
      <c r="D34" s="69"/>
      <c r="E34" s="222">
        <f t="shared" si="1"/>
        <v>11</v>
      </c>
    </row>
    <row r="35" spans="1:7" x14ac:dyDescent="0.25">
      <c r="A35" s="1158" t="s">
        <v>2160</v>
      </c>
      <c r="B35" s="767">
        <f>SUM(B2:B34)</f>
        <v>17</v>
      </c>
      <c r="C35" s="767">
        <f>SUM(C2:C34)</f>
        <v>284</v>
      </c>
      <c r="D35" s="767">
        <f>SUM(D2:D34)</f>
        <v>8</v>
      </c>
      <c r="E35" s="447">
        <f>SUM(B35:D35)</f>
        <v>309</v>
      </c>
      <c r="F35">
        <f>SUM(F2:F34)</f>
        <v>284</v>
      </c>
      <c r="G35">
        <f>SUM(G2:G34)</f>
        <v>309</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B902-96CC-496C-BE44-C3D4C1A29731}">
  <sheetPr>
    <pageSetUpPr fitToPage="1"/>
  </sheetPr>
  <dimension ref="A1:L249"/>
  <sheetViews>
    <sheetView zoomScale="85" zoomScaleNormal="85" workbookViewId="0">
      <selection activeCell="J4" sqref="J4"/>
    </sheetView>
  </sheetViews>
  <sheetFormatPr defaultRowHeight="15" x14ac:dyDescent="0.25"/>
  <cols>
    <col min="1" max="1" width="14" customWidth="1"/>
    <col min="2" max="2" width="25.28515625" customWidth="1"/>
    <col min="3" max="3" width="13" customWidth="1"/>
    <col min="4" max="4" width="12.5703125" customWidth="1"/>
    <col min="5" max="5" width="14.140625" customWidth="1"/>
    <col min="6" max="6" width="16.140625" customWidth="1"/>
    <col min="7" max="7" width="11.42578125" customWidth="1"/>
    <col min="8" max="8" width="14.5703125" customWidth="1"/>
    <col min="9" max="9" width="9" customWidth="1"/>
    <col min="10" max="10" width="12.140625" customWidth="1"/>
    <col min="11" max="11" width="13.140625" customWidth="1"/>
    <col min="12" max="12" width="8.85546875" customWidth="1"/>
    <col min="13" max="13" width="8.5703125" customWidth="1"/>
  </cols>
  <sheetData>
    <row r="1" spans="1:11" ht="15.75" customHeight="1" x14ac:dyDescent="0.25">
      <c r="A1" s="1315" t="s">
        <v>2173</v>
      </c>
      <c r="B1" s="1316"/>
      <c r="C1" s="118" t="s">
        <v>2174</v>
      </c>
      <c r="D1" s="118"/>
      <c r="E1" s="118"/>
      <c r="F1" s="57"/>
    </row>
    <row r="2" spans="1:11" ht="30" x14ac:dyDescent="0.25">
      <c r="A2" s="1315"/>
      <c r="B2" s="1316"/>
      <c r="C2" s="118" t="s">
        <v>2175</v>
      </c>
      <c r="D2" s="119" t="s">
        <v>2176</v>
      </c>
      <c r="E2" s="118" t="s">
        <v>2177</v>
      </c>
      <c r="F2" s="119" t="s">
        <v>2178</v>
      </c>
      <c r="I2" s="216" t="s">
        <v>2179</v>
      </c>
      <c r="J2" s="69" t="s">
        <v>2180</v>
      </c>
      <c r="K2" s="216" t="s">
        <v>2181</v>
      </c>
    </row>
    <row r="3" spans="1:11" ht="59.25" customHeight="1" x14ac:dyDescent="0.25">
      <c r="A3" s="1341" t="s">
        <v>2182</v>
      </c>
      <c r="B3" s="664" t="s">
        <v>2183</v>
      </c>
      <c r="C3" s="180" t="s">
        <v>2184</v>
      </c>
      <c r="D3" s="180" t="s">
        <v>2184</v>
      </c>
      <c r="E3" s="673" t="s">
        <v>2185</v>
      </c>
      <c r="F3" s="673" t="s">
        <v>2185</v>
      </c>
      <c r="I3" s="669">
        <v>1</v>
      </c>
      <c r="J3" s="669"/>
      <c r="K3" s="669"/>
    </row>
    <row r="4" spans="1:11" ht="56.25" x14ac:dyDescent="0.25">
      <c r="A4" s="1342"/>
      <c r="B4" s="665" t="s">
        <v>2186</v>
      </c>
      <c r="C4" s="180" t="s">
        <v>2184</v>
      </c>
      <c r="D4" s="180" t="s">
        <v>2184</v>
      </c>
      <c r="E4" s="672">
        <v>16</v>
      </c>
      <c r="F4" s="673">
        <v>19.100000000000001</v>
      </c>
      <c r="I4" s="669">
        <v>1</v>
      </c>
      <c r="J4" s="669"/>
      <c r="K4" s="669"/>
    </row>
    <row r="5" spans="1:11" ht="56.25" x14ac:dyDescent="0.25">
      <c r="A5" s="1342"/>
      <c r="B5" s="665" t="s">
        <v>2187</v>
      </c>
      <c r="C5" s="180" t="s">
        <v>2184</v>
      </c>
      <c r="D5" s="180" t="s">
        <v>2184</v>
      </c>
      <c r="E5" s="673" t="s">
        <v>2188</v>
      </c>
      <c r="F5" s="673" t="s">
        <v>2189</v>
      </c>
      <c r="I5" s="669">
        <v>1</v>
      </c>
      <c r="J5" s="669"/>
      <c r="K5" s="669"/>
    </row>
    <row r="6" spans="1:11" ht="57.75" customHeight="1" x14ac:dyDescent="0.25">
      <c r="A6" s="1343"/>
      <c r="B6" s="666" t="s">
        <v>2190</v>
      </c>
      <c r="C6" s="180" t="s">
        <v>2184</v>
      </c>
      <c r="D6" s="180" t="s">
        <v>2184</v>
      </c>
      <c r="E6" s="672">
        <v>18</v>
      </c>
      <c r="F6" s="673">
        <v>20.7</v>
      </c>
      <c r="I6" s="669">
        <v>1</v>
      </c>
      <c r="J6" s="669"/>
      <c r="K6" s="669"/>
    </row>
    <row r="7" spans="1:11" ht="67.5" x14ac:dyDescent="0.25">
      <c r="A7" s="667" t="s">
        <v>2191</v>
      </c>
      <c r="B7" s="668" t="s">
        <v>2192</v>
      </c>
      <c r="C7" s="646">
        <v>82</v>
      </c>
      <c r="D7" s="647">
        <v>77.400000000000006</v>
      </c>
      <c r="E7" s="674">
        <v>84</v>
      </c>
      <c r="F7" s="768">
        <v>87.8</v>
      </c>
      <c r="I7" s="669">
        <v>1</v>
      </c>
      <c r="J7" s="669"/>
      <c r="K7" s="669"/>
    </row>
    <row r="8" spans="1:11" ht="38.25" customHeight="1" x14ac:dyDescent="0.25">
      <c r="A8" s="1313" t="s">
        <v>2193</v>
      </c>
      <c r="B8" s="1344"/>
      <c r="C8" s="1329" t="s">
        <v>2194</v>
      </c>
      <c r="D8" s="1330"/>
      <c r="E8" s="713" t="s">
        <v>2195</v>
      </c>
      <c r="F8" s="713" t="s">
        <v>2195</v>
      </c>
      <c r="I8" s="669"/>
      <c r="J8" s="669"/>
      <c r="K8" s="669">
        <v>1</v>
      </c>
    </row>
    <row r="9" spans="1:11" ht="15" customHeight="1" x14ac:dyDescent="0.25">
      <c r="A9" s="78" t="s">
        <v>2196</v>
      </c>
    </row>
    <row r="10" spans="1:11" x14ac:dyDescent="0.25">
      <c r="A10" s="78" t="s">
        <v>2197</v>
      </c>
    </row>
    <row r="11" spans="1:11" x14ac:dyDescent="0.25">
      <c r="A11" s="255"/>
      <c r="B11" s="255"/>
      <c r="C11" s="255"/>
      <c r="D11" s="255"/>
      <c r="E11" s="255"/>
      <c r="F11" s="255"/>
    </row>
    <row r="12" spans="1:11" x14ac:dyDescent="0.25">
      <c r="A12" s="1298" t="s">
        <v>2173</v>
      </c>
      <c r="B12" s="1299"/>
      <c r="C12" s="164" t="s">
        <v>2174</v>
      </c>
      <c r="D12" s="315"/>
      <c r="E12" s="307"/>
    </row>
    <row r="13" spans="1:11" ht="30" x14ac:dyDescent="0.25">
      <c r="A13" s="1300"/>
      <c r="B13" s="1345"/>
      <c r="C13" s="122" t="s">
        <v>2175</v>
      </c>
      <c r="D13" s="123" t="s">
        <v>2176</v>
      </c>
      <c r="E13" s="122" t="s">
        <v>2177</v>
      </c>
      <c r="F13" s="123" t="s">
        <v>2178</v>
      </c>
      <c r="I13" s="216" t="s">
        <v>2179</v>
      </c>
      <c r="J13" s="69" t="s">
        <v>2180</v>
      </c>
      <c r="K13" s="216" t="s">
        <v>2181</v>
      </c>
    </row>
    <row r="14" spans="1:11" x14ac:dyDescent="0.25">
      <c r="A14" s="1338" t="s">
        <v>2198</v>
      </c>
      <c r="B14" s="480" t="s">
        <v>2199</v>
      </c>
      <c r="C14" s="136" t="s">
        <v>2200</v>
      </c>
      <c r="D14" s="266">
        <v>1.8</v>
      </c>
      <c r="E14" s="439" t="s">
        <v>2200</v>
      </c>
      <c r="F14" s="439">
        <v>1.5</v>
      </c>
      <c r="I14" s="669">
        <v>1</v>
      </c>
      <c r="J14" s="189"/>
      <c r="K14" s="189"/>
    </row>
    <row r="15" spans="1:11" x14ac:dyDescent="0.25">
      <c r="A15" s="1339"/>
      <c r="B15" s="480" t="s">
        <v>2201</v>
      </c>
      <c r="C15" s="136" t="s">
        <v>2200</v>
      </c>
      <c r="D15" s="266">
        <v>46</v>
      </c>
      <c r="E15" s="439" t="s">
        <v>2200</v>
      </c>
      <c r="F15" s="439">
        <v>52.8</v>
      </c>
      <c r="I15" s="669">
        <v>1</v>
      </c>
      <c r="J15" s="189"/>
      <c r="K15" s="189"/>
    </row>
    <row r="16" spans="1:11" x14ac:dyDescent="0.25">
      <c r="A16" s="1340"/>
      <c r="B16" s="480" t="s">
        <v>2202</v>
      </c>
      <c r="C16" s="136" t="s">
        <v>2200</v>
      </c>
      <c r="D16" s="266">
        <v>24.7</v>
      </c>
      <c r="E16" s="439" t="s">
        <v>2200</v>
      </c>
      <c r="F16" s="439">
        <v>27.3</v>
      </c>
      <c r="I16" s="669">
        <v>1</v>
      </c>
      <c r="J16" s="669"/>
      <c r="K16" s="669"/>
    </row>
    <row r="17" spans="1:11" x14ac:dyDescent="0.25">
      <c r="A17" s="1235" t="s">
        <v>2203</v>
      </c>
      <c r="B17" s="495" t="s">
        <v>2204</v>
      </c>
      <c r="C17" s="151">
        <v>12</v>
      </c>
      <c r="D17" s="365">
        <v>17</v>
      </c>
      <c r="E17" s="671">
        <v>12</v>
      </c>
      <c r="F17" s="671">
        <v>13</v>
      </c>
      <c r="I17" s="669">
        <v>1</v>
      </c>
      <c r="J17" s="669"/>
      <c r="K17" s="669"/>
    </row>
    <row r="18" spans="1:11" x14ac:dyDescent="0.25">
      <c r="A18" s="1235"/>
      <c r="B18" s="496" t="s">
        <v>2205</v>
      </c>
      <c r="C18" s="136">
        <v>12</v>
      </c>
      <c r="D18" s="266">
        <v>10</v>
      </c>
      <c r="E18" s="439">
        <v>12</v>
      </c>
      <c r="F18" s="439">
        <v>19</v>
      </c>
      <c r="I18" s="669">
        <v>1</v>
      </c>
      <c r="J18" s="669"/>
      <c r="K18" s="669"/>
    </row>
    <row r="19" spans="1:11" x14ac:dyDescent="0.25">
      <c r="A19" s="1235"/>
      <c r="B19" s="496" t="s">
        <v>2206</v>
      </c>
      <c r="C19" s="136">
        <v>12</v>
      </c>
      <c r="D19" s="266">
        <v>15</v>
      </c>
      <c r="E19" s="439">
        <v>12</v>
      </c>
      <c r="F19" s="439">
        <v>12</v>
      </c>
      <c r="I19" s="669">
        <v>1</v>
      </c>
      <c r="J19" s="669"/>
      <c r="K19" s="669"/>
    </row>
    <row r="20" spans="1:11" ht="15" customHeight="1" x14ac:dyDescent="0.25">
      <c r="A20" s="1235"/>
      <c r="B20" s="496" t="s">
        <v>2207</v>
      </c>
      <c r="C20" s="136">
        <v>25</v>
      </c>
      <c r="D20" s="266">
        <v>28</v>
      </c>
      <c r="E20" s="439" t="s">
        <v>2208</v>
      </c>
      <c r="F20" s="439">
        <v>23</v>
      </c>
      <c r="I20" s="669">
        <v>1</v>
      </c>
      <c r="J20" s="189"/>
      <c r="K20" s="189"/>
    </row>
    <row r="21" spans="1:11" ht="17.25" customHeight="1" x14ac:dyDescent="0.25">
      <c r="A21" s="1235"/>
      <c r="B21" s="496" t="s">
        <v>2209</v>
      </c>
      <c r="C21" s="136">
        <v>25</v>
      </c>
      <c r="D21" s="266">
        <v>33</v>
      </c>
      <c r="E21" s="439" t="s">
        <v>2208</v>
      </c>
      <c r="F21" s="439">
        <v>35</v>
      </c>
      <c r="I21" s="669">
        <v>1</v>
      </c>
      <c r="J21" s="189"/>
      <c r="K21" s="189"/>
    </row>
    <row r="22" spans="1:11" ht="17.25" customHeight="1" x14ac:dyDescent="0.25">
      <c r="A22" s="1235"/>
      <c r="B22" s="496" t="s">
        <v>2210</v>
      </c>
      <c r="C22" s="136">
        <v>22</v>
      </c>
      <c r="D22" s="266">
        <v>26</v>
      </c>
      <c r="E22" s="439" t="s">
        <v>2208</v>
      </c>
      <c r="F22" s="439">
        <v>29</v>
      </c>
      <c r="I22" s="670">
        <v>1</v>
      </c>
      <c r="J22" s="670"/>
      <c r="K22" s="670"/>
    </row>
    <row r="23" spans="1:11" x14ac:dyDescent="0.25">
      <c r="A23" s="1235"/>
      <c r="B23" s="496" t="s">
        <v>2211</v>
      </c>
      <c r="C23" s="136">
        <v>22</v>
      </c>
      <c r="D23" s="266">
        <v>28</v>
      </c>
      <c r="E23" s="439" t="s">
        <v>2208</v>
      </c>
      <c r="F23" s="439">
        <v>28</v>
      </c>
      <c r="I23" s="669">
        <v>1</v>
      </c>
      <c r="J23" s="669"/>
      <c r="K23" s="669"/>
    </row>
    <row r="24" spans="1:11" ht="15" customHeight="1" x14ac:dyDescent="0.25">
      <c r="A24" s="1235"/>
      <c r="B24" s="496" t="s">
        <v>2212</v>
      </c>
      <c r="C24" s="136">
        <v>25</v>
      </c>
      <c r="D24" s="266">
        <v>31</v>
      </c>
      <c r="E24" s="439" t="s">
        <v>2208</v>
      </c>
      <c r="F24" s="439">
        <v>31</v>
      </c>
      <c r="I24" s="669">
        <v>1</v>
      </c>
      <c r="J24" s="189"/>
      <c r="K24" s="189"/>
    </row>
    <row r="25" spans="1:11" x14ac:dyDescent="0.25">
      <c r="A25" s="78" t="s">
        <v>2213</v>
      </c>
      <c r="C25" s="373"/>
      <c r="D25" s="373"/>
      <c r="E25" s="373"/>
      <c r="F25" s="206"/>
    </row>
    <row r="26" spans="1:11" x14ac:dyDescent="0.25">
      <c r="A26" s="78"/>
      <c r="C26" s="373"/>
      <c r="D26" s="373"/>
      <c r="E26" s="373"/>
      <c r="F26" s="206"/>
    </row>
    <row r="27" spans="1:11" x14ac:dyDescent="0.25">
      <c r="A27" s="1298" t="s">
        <v>2173</v>
      </c>
      <c r="B27" s="1299"/>
      <c r="C27" s="41" t="s">
        <v>2174</v>
      </c>
      <c r="D27" s="42"/>
      <c r="E27" s="307"/>
    </row>
    <row r="28" spans="1:11" ht="25.5" customHeight="1" x14ac:dyDescent="0.25">
      <c r="A28" s="1320"/>
      <c r="B28" s="1321"/>
      <c r="C28" s="111" t="s">
        <v>2175</v>
      </c>
      <c r="D28" s="144" t="s">
        <v>2176</v>
      </c>
      <c r="E28" s="122" t="s">
        <v>2177</v>
      </c>
      <c r="F28" s="123" t="s">
        <v>2178</v>
      </c>
      <c r="I28" s="654" t="s">
        <v>2179</v>
      </c>
      <c r="J28" s="217" t="s">
        <v>2180</v>
      </c>
      <c r="K28" s="654" t="s">
        <v>2181</v>
      </c>
    </row>
    <row r="29" spans="1:11" ht="40.5" customHeight="1" x14ac:dyDescent="0.25">
      <c r="A29" s="1335" t="s">
        <v>2214</v>
      </c>
      <c r="B29" s="1336"/>
      <c r="C29" s="136" t="s">
        <v>2200</v>
      </c>
      <c r="D29" s="453">
        <v>6.7</v>
      </c>
      <c r="E29" s="662">
        <v>7</v>
      </c>
      <c r="F29" s="663">
        <v>6.7</v>
      </c>
      <c r="I29" s="669"/>
      <c r="J29" s="669">
        <v>1</v>
      </c>
      <c r="K29" s="669"/>
    </row>
    <row r="30" spans="1:11" ht="39" customHeight="1" x14ac:dyDescent="0.25">
      <c r="A30" s="1337" t="s">
        <v>2215</v>
      </c>
      <c r="B30" s="1297"/>
      <c r="C30" s="136" t="s">
        <v>2200</v>
      </c>
      <c r="D30" s="453">
        <v>66.8</v>
      </c>
      <c r="E30" s="240">
        <v>70</v>
      </c>
      <c r="F30" s="663">
        <v>70.900000000000006</v>
      </c>
      <c r="I30" s="669">
        <v>1</v>
      </c>
      <c r="J30" s="669"/>
      <c r="K30" s="669"/>
    </row>
    <row r="31" spans="1:11" ht="16.5" customHeight="1" x14ac:dyDescent="0.25">
      <c r="A31" s="78" t="s">
        <v>2213</v>
      </c>
      <c r="B31" s="374"/>
      <c r="C31" s="74"/>
      <c r="D31" s="661"/>
      <c r="E31" s="74"/>
      <c r="F31" s="661"/>
    </row>
    <row r="32" spans="1:11" ht="16.5" customHeight="1" x14ac:dyDescent="0.25">
      <c r="A32" s="78"/>
      <c r="C32" s="373"/>
      <c r="D32" s="373"/>
      <c r="E32" s="74"/>
      <c r="F32" s="137"/>
    </row>
    <row r="33" spans="1:11" ht="21.75" customHeight="1" x14ac:dyDescent="0.25">
      <c r="A33" s="1298" t="s">
        <v>2173</v>
      </c>
      <c r="B33" s="1299"/>
      <c r="C33" s="41" t="s">
        <v>2174</v>
      </c>
      <c r="D33" s="42"/>
      <c r="E33" s="43"/>
    </row>
    <row r="34" spans="1:11" ht="30" customHeight="1" x14ac:dyDescent="0.25">
      <c r="A34" s="1300"/>
      <c r="B34" s="1301"/>
      <c r="C34" s="111" t="s">
        <v>2175</v>
      </c>
      <c r="D34" s="112" t="s">
        <v>2176</v>
      </c>
      <c r="E34" s="111" t="s">
        <v>2177</v>
      </c>
      <c r="F34" s="112" t="s">
        <v>2178</v>
      </c>
      <c r="I34" s="654" t="s">
        <v>2179</v>
      </c>
      <c r="J34" s="217" t="s">
        <v>2180</v>
      </c>
      <c r="K34" s="654" t="s">
        <v>2181</v>
      </c>
    </row>
    <row r="35" spans="1:11" ht="43.5" customHeight="1" x14ac:dyDescent="0.25">
      <c r="A35" s="1296" t="s">
        <v>2216</v>
      </c>
      <c r="B35" s="1302"/>
      <c r="C35" s="659" t="s">
        <v>2217</v>
      </c>
      <c r="D35" s="292" t="s">
        <v>2218</v>
      </c>
      <c r="E35" s="675">
        <v>45</v>
      </c>
      <c r="F35" s="769">
        <v>41.4</v>
      </c>
      <c r="I35" s="669"/>
      <c r="J35" s="669">
        <v>1</v>
      </c>
      <c r="K35" s="669"/>
    </row>
    <row r="36" spans="1:11" ht="44.25" customHeight="1" x14ac:dyDescent="0.25">
      <c r="A36" s="1346" t="s">
        <v>2219</v>
      </c>
      <c r="B36" s="1347"/>
      <c r="C36" s="659" t="s">
        <v>2217</v>
      </c>
      <c r="D36" s="660" t="s">
        <v>2220</v>
      </c>
      <c r="E36" s="675">
        <v>66.400000000000006</v>
      </c>
      <c r="F36" s="769">
        <v>66.400000000000006</v>
      </c>
      <c r="I36" s="669">
        <v>1</v>
      </c>
      <c r="J36" s="669"/>
      <c r="K36" s="669"/>
    </row>
    <row r="37" spans="1:11" ht="52.5" x14ac:dyDescent="0.25">
      <c r="A37" s="1348" t="s">
        <v>2221</v>
      </c>
      <c r="B37" s="1349"/>
      <c r="C37" s="659" t="s">
        <v>2217</v>
      </c>
      <c r="D37" s="660" t="s">
        <v>2222</v>
      </c>
      <c r="E37" s="675">
        <v>73.400000000000006</v>
      </c>
      <c r="F37" s="902">
        <v>73.400000000000006</v>
      </c>
      <c r="I37" s="669">
        <v>1</v>
      </c>
      <c r="J37" s="669"/>
      <c r="K37" s="669"/>
    </row>
    <row r="38" spans="1:11" ht="15" customHeight="1" x14ac:dyDescent="0.25">
      <c r="A38" s="1192"/>
      <c r="B38" s="1193"/>
      <c r="C38" s="1194"/>
      <c r="D38" s="373"/>
      <c r="E38" s="373"/>
      <c r="F38" s="373"/>
    </row>
    <row r="39" spans="1:11" ht="15" customHeight="1" x14ac:dyDescent="0.25">
      <c r="A39" s="1298" t="s">
        <v>2173</v>
      </c>
      <c r="B39" s="1299"/>
      <c r="C39" s="41" t="s">
        <v>2174</v>
      </c>
      <c r="D39" s="42"/>
      <c r="E39" s="43"/>
    </row>
    <row r="40" spans="1:11" ht="29.25" customHeight="1" x14ac:dyDescent="0.25">
      <c r="A40" s="1300"/>
      <c r="B40" s="1301"/>
      <c r="C40" s="111" t="s">
        <v>2175</v>
      </c>
      <c r="D40" s="112" t="s">
        <v>2176</v>
      </c>
      <c r="E40" s="111" t="s">
        <v>2177</v>
      </c>
      <c r="F40" s="112" t="s">
        <v>2178</v>
      </c>
      <c r="I40" s="654" t="s">
        <v>2179</v>
      </c>
      <c r="J40" s="217" t="s">
        <v>2180</v>
      </c>
      <c r="K40" s="654" t="s">
        <v>2181</v>
      </c>
    </row>
    <row r="41" spans="1:11" ht="30" customHeight="1" x14ac:dyDescent="0.25">
      <c r="A41" s="1296" t="s">
        <v>2223</v>
      </c>
      <c r="B41" s="1302"/>
      <c r="C41" s="273">
        <v>65</v>
      </c>
      <c r="D41" s="266">
        <v>65</v>
      </c>
      <c r="E41" s="676">
        <v>65</v>
      </c>
      <c r="F41" s="677">
        <v>65</v>
      </c>
      <c r="I41" s="669">
        <v>1</v>
      </c>
      <c r="J41" s="669"/>
      <c r="K41" s="669"/>
    </row>
    <row r="42" spans="1:11" ht="25.5" customHeight="1" x14ac:dyDescent="0.25">
      <c r="A42" s="1296" t="s">
        <v>2224</v>
      </c>
      <c r="B42" s="1334"/>
      <c r="C42" s="180" t="s">
        <v>2200</v>
      </c>
      <c r="D42" s="180" t="s">
        <v>2200</v>
      </c>
      <c r="E42" s="439" t="s">
        <v>2200</v>
      </c>
      <c r="F42" s="678">
        <v>57.64</v>
      </c>
      <c r="I42" s="669">
        <v>1</v>
      </c>
      <c r="J42" s="669"/>
      <c r="K42" s="669"/>
    </row>
    <row r="43" spans="1:11" ht="21" customHeight="1" x14ac:dyDescent="0.25">
      <c r="A43" s="1296" t="s">
        <v>2225</v>
      </c>
      <c r="B43" s="1302"/>
      <c r="C43" s="273">
        <v>63</v>
      </c>
      <c r="D43" s="292">
        <v>63</v>
      </c>
      <c r="E43" s="676">
        <v>64</v>
      </c>
      <c r="F43" s="679">
        <v>64</v>
      </c>
      <c r="I43" s="669">
        <v>1</v>
      </c>
      <c r="J43" s="669"/>
      <c r="K43" s="669"/>
    </row>
    <row r="44" spans="1:11" ht="16.5" customHeight="1" x14ac:dyDescent="0.25">
      <c r="A44" s="78" t="s">
        <v>2213</v>
      </c>
      <c r="H44" s="245" t="s">
        <v>2226</v>
      </c>
      <c r="I44" s="699">
        <f>SUM(I3:I8,I14:I24,I29:I30,I35:I37,I41:I43)</f>
        <v>22</v>
      </c>
      <c r="J44" s="699">
        <f>SUM(J3:J8,J14:J24,J29:J30,J35:J37,J41:J43)</f>
        <v>2</v>
      </c>
      <c r="K44" s="699">
        <f>SUM(K3:K8,K14:K24,K29:K30,K35:K37,K41:K43)</f>
        <v>1</v>
      </c>
    </row>
    <row r="45" spans="1:11" x14ac:dyDescent="0.25">
      <c r="A45" s="49"/>
      <c r="B45" s="31"/>
      <c r="C45" s="31"/>
      <c r="D45" s="31"/>
      <c r="E45" s="31"/>
      <c r="F45" s="31"/>
      <c r="I45" s="70"/>
      <c r="J45" s="70"/>
      <c r="K45" s="70"/>
    </row>
    <row r="46" spans="1:11" x14ac:dyDescent="0.25">
      <c r="A46" s="1298" t="s">
        <v>2173</v>
      </c>
      <c r="B46" s="1299"/>
      <c r="C46" s="41" t="s">
        <v>2227</v>
      </c>
      <c r="D46" s="42"/>
      <c r="E46" s="43"/>
      <c r="I46" s="70"/>
      <c r="J46" s="70"/>
      <c r="K46" s="70"/>
    </row>
    <row r="47" spans="1:11" ht="35.25" customHeight="1" x14ac:dyDescent="0.25">
      <c r="A47" s="1300"/>
      <c r="B47" s="1301"/>
      <c r="C47" s="111" t="s">
        <v>2175</v>
      </c>
      <c r="D47" s="112" t="s">
        <v>2176</v>
      </c>
      <c r="E47" s="111" t="s">
        <v>2177</v>
      </c>
      <c r="F47" s="112" t="s">
        <v>2178</v>
      </c>
      <c r="I47" s="654" t="s">
        <v>2179</v>
      </c>
      <c r="J47" s="217" t="s">
        <v>2180</v>
      </c>
      <c r="K47" s="654" t="s">
        <v>2181</v>
      </c>
    </row>
    <row r="48" spans="1:11" ht="31.5" customHeight="1" x14ac:dyDescent="0.25">
      <c r="A48" s="1296" t="s">
        <v>2228</v>
      </c>
      <c r="B48" s="1302"/>
      <c r="C48" s="266">
        <v>15</v>
      </c>
      <c r="D48" s="680">
        <v>97</v>
      </c>
      <c r="E48" s="240">
        <v>20</v>
      </c>
      <c r="F48" s="682">
        <v>26</v>
      </c>
      <c r="I48" s="69">
        <v>1</v>
      </c>
      <c r="J48" s="69"/>
      <c r="K48" s="69"/>
    </row>
    <row r="49" spans="1:11" ht="37.5" customHeight="1" x14ac:dyDescent="0.25">
      <c r="A49" s="1296" t="s">
        <v>2229</v>
      </c>
      <c r="B49" s="1302"/>
      <c r="C49" s="266">
        <v>35</v>
      </c>
      <c r="D49" s="681">
        <v>35.9</v>
      </c>
      <c r="E49" s="240">
        <v>35</v>
      </c>
      <c r="F49" s="683">
        <v>37</v>
      </c>
      <c r="I49" s="69">
        <v>1</v>
      </c>
      <c r="J49" s="69"/>
      <c r="K49" s="69"/>
    </row>
    <row r="50" spans="1:11" ht="17.25" customHeight="1" x14ac:dyDescent="0.25">
      <c r="A50" s="78"/>
    </row>
    <row r="51" spans="1:11" ht="36.75" customHeight="1" x14ac:dyDescent="0.25">
      <c r="A51" s="1298" t="s">
        <v>2173</v>
      </c>
      <c r="B51" s="1299"/>
      <c r="C51" s="41" t="s">
        <v>2227</v>
      </c>
      <c r="D51" s="42"/>
      <c r="E51" s="43"/>
    </row>
    <row r="52" spans="1:11" ht="34.5" customHeight="1" x14ac:dyDescent="0.25">
      <c r="A52" s="1300"/>
      <c r="B52" s="1301"/>
      <c r="C52" s="111" t="s">
        <v>2175</v>
      </c>
      <c r="D52" s="112" t="s">
        <v>2176</v>
      </c>
      <c r="E52" s="111" t="s">
        <v>2177</v>
      </c>
      <c r="F52" s="112" t="s">
        <v>2178</v>
      </c>
      <c r="I52" s="654" t="s">
        <v>2179</v>
      </c>
      <c r="J52" s="217" t="s">
        <v>2180</v>
      </c>
      <c r="K52" s="654" t="s">
        <v>2181</v>
      </c>
    </row>
    <row r="53" spans="1:11" ht="65.25" customHeight="1" x14ac:dyDescent="0.25">
      <c r="A53" s="1296" t="s">
        <v>2230</v>
      </c>
      <c r="B53" s="1302"/>
      <c r="C53" s="684" t="s">
        <v>2231</v>
      </c>
      <c r="D53" s="286" t="s">
        <v>2232</v>
      </c>
      <c r="E53" s="685" t="s">
        <v>2233</v>
      </c>
      <c r="F53" s="686" t="s">
        <v>2234</v>
      </c>
      <c r="I53" s="669">
        <v>1</v>
      </c>
      <c r="J53" s="669"/>
      <c r="K53" s="669"/>
    </row>
    <row r="54" spans="1:11" ht="61.5" customHeight="1" x14ac:dyDescent="0.25">
      <c r="A54" s="1296" t="s">
        <v>2235</v>
      </c>
      <c r="B54" s="1302"/>
      <c r="C54" s="266">
        <v>35</v>
      </c>
      <c r="D54" s="680">
        <v>28</v>
      </c>
      <c r="E54" s="439">
        <v>32</v>
      </c>
      <c r="F54" s="687">
        <v>30</v>
      </c>
      <c r="I54" s="669">
        <v>1</v>
      </c>
      <c r="J54" s="669"/>
      <c r="K54" s="669"/>
    </row>
    <row r="55" spans="1:11" ht="47.25" customHeight="1" x14ac:dyDescent="0.25">
      <c r="A55" s="1296" t="s">
        <v>2236</v>
      </c>
      <c r="B55" s="1302"/>
      <c r="C55" s="266">
        <v>80</v>
      </c>
      <c r="D55" s="681">
        <v>82</v>
      </c>
      <c r="E55" s="439">
        <v>75</v>
      </c>
      <c r="F55" s="688">
        <v>75</v>
      </c>
      <c r="I55" s="669">
        <v>1</v>
      </c>
      <c r="J55" s="669"/>
      <c r="K55" s="669"/>
    </row>
    <row r="56" spans="1:11" ht="28.5" customHeight="1" x14ac:dyDescent="0.25">
      <c r="A56" s="1296" t="s">
        <v>2237</v>
      </c>
      <c r="B56" s="1302"/>
      <c r="C56" s="266">
        <v>5</v>
      </c>
      <c r="D56" s="266">
        <v>40.74</v>
      </c>
      <c r="E56" s="439">
        <v>5</v>
      </c>
      <c r="F56" s="439">
        <v>6.35</v>
      </c>
      <c r="I56" s="669">
        <v>1</v>
      </c>
      <c r="J56" s="669"/>
      <c r="K56" s="669"/>
    </row>
    <row r="57" spans="1:11" x14ac:dyDescent="0.25">
      <c r="A57" s="78"/>
    </row>
    <row r="58" spans="1:11" x14ac:dyDescent="0.25">
      <c r="A58" s="1298" t="s">
        <v>2173</v>
      </c>
      <c r="B58" s="1299"/>
      <c r="C58" s="41" t="s">
        <v>2227</v>
      </c>
      <c r="D58" s="42"/>
      <c r="E58" s="43"/>
    </row>
    <row r="59" spans="1:11" ht="30" x14ac:dyDescent="0.25">
      <c r="A59" s="1300"/>
      <c r="B59" s="1301"/>
      <c r="C59" s="111" t="s">
        <v>2175</v>
      </c>
      <c r="D59" s="112" t="s">
        <v>2176</v>
      </c>
      <c r="E59" s="111" t="s">
        <v>2177</v>
      </c>
      <c r="F59" s="112" t="s">
        <v>2178</v>
      </c>
      <c r="I59" s="216" t="s">
        <v>2179</v>
      </c>
      <c r="J59" s="69" t="s">
        <v>2180</v>
      </c>
      <c r="K59" s="216" t="s">
        <v>2181</v>
      </c>
    </row>
    <row r="60" spans="1:11" ht="32.25" customHeight="1" x14ac:dyDescent="0.25">
      <c r="A60" s="1296" t="s">
        <v>2238</v>
      </c>
      <c r="B60" s="1302"/>
      <c r="C60" s="266">
        <v>70</v>
      </c>
      <c r="D60" s="689">
        <v>102</v>
      </c>
      <c r="E60" s="663">
        <v>85</v>
      </c>
      <c r="F60" s="692" t="s">
        <v>2239</v>
      </c>
      <c r="I60" s="69"/>
      <c r="J60" s="69">
        <v>1</v>
      </c>
      <c r="K60" s="69"/>
    </row>
    <row r="61" spans="1:11" ht="51.75" customHeight="1" x14ac:dyDescent="0.25">
      <c r="A61" s="1296" t="s">
        <v>2240</v>
      </c>
      <c r="B61" s="1302"/>
      <c r="C61" s="266">
        <v>70</v>
      </c>
      <c r="D61" s="690">
        <v>70</v>
      </c>
      <c r="E61" s="439">
        <v>75</v>
      </c>
      <c r="F61" s="693">
        <v>80.3</v>
      </c>
      <c r="I61" s="69">
        <v>1</v>
      </c>
      <c r="J61" s="69"/>
      <c r="K61" s="69"/>
    </row>
    <row r="62" spans="1:11" ht="47.25" customHeight="1" x14ac:dyDescent="0.25">
      <c r="A62" s="1296" t="s">
        <v>2241</v>
      </c>
      <c r="B62" s="1302"/>
      <c r="C62" s="266">
        <v>55</v>
      </c>
      <c r="D62" s="691">
        <v>60</v>
      </c>
      <c r="E62" s="439">
        <v>60</v>
      </c>
      <c r="F62" s="694">
        <v>62</v>
      </c>
      <c r="I62" s="69">
        <v>1</v>
      </c>
      <c r="J62" s="69"/>
      <c r="K62" s="69"/>
    </row>
    <row r="63" spans="1:11" ht="25.5" customHeight="1" x14ac:dyDescent="0.25">
      <c r="A63" s="1296" t="s">
        <v>2242</v>
      </c>
      <c r="B63" s="1302"/>
      <c r="C63" s="266">
        <v>3</v>
      </c>
      <c r="D63" s="691" t="s">
        <v>2243</v>
      </c>
      <c r="E63" s="439">
        <v>3</v>
      </c>
      <c r="F63" s="694">
        <v>3</v>
      </c>
      <c r="I63" s="69">
        <v>1</v>
      </c>
      <c r="J63" s="69"/>
      <c r="K63" s="69"/>
    </row>
    <row r="64" spans="1:11" ht="27" customHeight="1" x14ac:dyDescent="0.25">
      <c r="A64" s="1296" t="s">
        <v>2244</v>
      </c>
      <c r="B64" s="1302"/>
      <c r="C64" s="266">
        <v>3</v>
      </c>
      <c r="D64" s="266">
        <v>4.7</v>
      </c>
      <c r="E64" s="439">
        <v>3</v>
      </c>
      <c r="F64" s="439">
        <v>4.7699999999999996</v>
      </c>
      <c r="I64" s="217">
        <v>1</v>
      </c>
      <c r="J64" s="217"/>
      <c r="K64" s="217"/>
    </row>
    <row r="65" spans="1:11" ht="64.5" customHeight="1" x14ac:dyDescent="0.25">
      <c r="A65" s="1327" t="s">
        <v>2245</v>
      </c>
      <c r="B65" s="1328"/>
      <c r="C65" s="1328"/>
      <c r="D65" s="1328"/>
      <c r="E65" s="1328"/>
      <c r="F65" s="1328"/>
      <c r="H65" s="901" t="s">
        <v>2246</v>
      </c>
      <c r="I65" s="699">
        <f>SUM(I48:I49,I53:I56,I60:I64)</f>
        <v>10</v>
      </c>
      <c r="J65" s="699">
        <f>SUM(J48:J49,J53:J56,J60:J64)</f>
        <v>1</v>
      </c>
      <c r="K65" s="699">
        <f>SUM(K48:K49,K53:K56,K60:K64)</f>
        <v>0</v>
      </c>
    </row>
    <row r="66" spans="1:11" ht="48.75" customHeight="1" x14ac:dyDescent="0.25">
      <c r="A66" s="1327" t="s">
        <v>2247</v>
      </c>
      <c r="B66" s="1328"/>
      <c r="C66" s="1328"/>
      <c r="D66" s="1328"/>
      <c r="E66" s="1328"/>
      <c r="F66" s="1328"/>
      <c r="G66" s="1328"/>
      <c r="H66" s="1328"/>
      <c r="I66" s="1328"/>
      <c r="J66" s="1328"/>
      <c r="K66" s="1328"/>
    </row>
    <row r="67" spans="1:11" x14ac:dyDescent="0.25">
      <c r="A67" s="78"/>
      <c r="I67" s="70"/>
      <c r="J67" s="70"/>
      <c r="K67" s="70"/>
    </row>
    <row r="68" spans="1:11" x14ac:dyDescent="0.25">
      <c r="A68" s="1298" t="s">
        <v>2173</v>
      </c>
      <c r="B68" s="1299"/>
      <c r="C68" s="41" t="s">
        <v>2174</v>
      </c>
      <c r="D68" s="42"/>
      <c r="E68" s="43"/>
      <c r="I68" s="70"/>
      <c r="J68" s="70"/>
      <c r="K68" s="70"/>
    </row>
    <row r="69" spans="1:11" ht="31.5" customHeight="1" x14ac:dyDescent="0.25">
      <c r="A69" s="1300"/>
      <c r="B69" s="1301"/>
      <c r="C69" s="164" t="s">
        <v>2175</v>
      </c>
      <c r="D69" s="119" t="s">
        <v>2176</v>
      </c>
      <c r="E69" s="164" t="s">
        <v>2177</v>
      </c>
      <c r="F69" s="119" t="s">
        <v>2178</v>
      </c>
      <c r="I69" s="654" t="s">
        <v>2179</v>
      </c>
      <c r="J69" s="217" t="s">
        <v>2180</v>
      </c>
      <c r="K69" s="654" t="s">
        <v>2181</v>
      </c>
    </row>
    <row r="70" spans="1:11" ht="30.75" customHeight="1" x14ac:dyDescent="0.25">
      <c r="A70" s="1296" t="s">
        <v>2248</v>
      </c>
      <c r="B70" s="1302"/>
      <c r="C70" s="266">
        <v>4</v>
      </c>
      <c r="D70" s="777">
        <v>4.0999999999999996</v>
      </c>
      <c r="E70" s="439">
        <v>3.7</v>
      </c>
      <c r="F70" s="778">
        <v>4.2</v>
      </c>
      <c r="I70" s="669"/>
      <c r="J70" s="669">
        <v>1</v>
      </c>
      <c r="K70" s="669"/>
    </row>
    <row r="71" spans="1:11" ht="27" customHeight="1" x14ac:dyDescent="0.25">
      <c r="A71" s="1296" t="s">
        <v>2249</v>
      </c>
      <c r="B71" s="1302"/>
      <c r="C71" s="266">
        <v>55</v>
      </c>
      <c r="D71" s="777">
        <v>59</v>
      </c>
      <c r="E71" s="439">
        <v>52</v>
      </c>
      <c r="F71" s="778">
        <v>61.9</v>
      </c>
      <c r="I71" s="669"/>
      <c r="J71" s="669">
        <v>1</v>
      </c>
      <c r="K71" s="669"/>
    </row>
    <row r="72" spans="1:11" ht="52.5" customHeight="1" x14ac:dyDescent="0.25">
      <c r="A72" s="1296" t="s">
        <v>2250</v>
      </c>
      <c r="B72" s="1302"/>
      <c r="C72" s="266">
        <v>35</v>
      </c>
      <c r="D72" s="498" t="s">
        <v>2217</v>
      </c>
      <c r="E72" s="439">
        <v>35</v>
      </c>
      <c r="F72" s="776" t="s">
        <v>2251</v>
      </c>
      <c r="I72" s="669"/>
      <c r="J72" s="669"/>
      <c r="K72" s="669">
        <v>1</v>
      </c>
    </row>
    <row r="73" spans="1:11" ht="50.25" customHeight="1" x14ac:dyDescent="0.25">
      <c r="A73" s="1296" t="s">
        <v>2252</v>
      </c>
      <c r="B73" s="1302"/>
      <c r="C73" s="266">
        <v>75</v>
      </c>
      <c r="D73" s="498" t="s">
        <v>2217</v>
      </c>
      <c r="E73" s="439">
        <v>75</v>
      </c>
      <c r="F73" s="776" t="s">
        <v>2251</v>
      </c>
      <c r="I73" s="669"/>
      <c r="J73" s="669"/>
      <c r="K73" s="669">
        <v>1</v>
      </c>
    </row>
    <row r="74" spans="1:11" ht="28.5" customHeight="1" x14ac:dyDescent="0.25">
      <c r="A74" s="1296" t="s">
        <v>2253</v>
      </c>
      <c r="B74" s="1302"/>
      <c r="C74" s="266">
        <v>11.5</v>
      </c>
      <c r="D74" s="777">
        <v>9.6</v>
      </c>
      <c r="E74" s="439">
        <v>11</v>
      </c>
      <c r="F74" s="778">
        <v>9.1999999999999993</v>
      </c>
      <c r="I74" s="669">
        <v>1</v>
      </c>
      <c r="J74" s="669"/>
      <c r="K74" s="669"/>
    </row>
    <row r="75" spans="1:11" ht="51" customHeight="1" x14ac:dyDescent="0.25">
      <c r="A75" s="1296" t="s">
        <v>2254</v>
      </c>
      <c r="B75" s="1302"/>
      <c r="C75" s="266">
        <v>18</v>
      </c>
      <c r="D75" s="498" t="s">
        <v>2255</v>
      </c>
      <c r="E75" s="439">
        <v>18</v>
      </c>
      <c r="F75" s="779">
        <v>19</v>
      </c>
      <c r="I75" s="669">
        <v>1</v>
      </c>
      <c r="J75" s="669"/>
      <c r="K75" s="669"/>
    </row>
    <row r="76" spans="1:11" ht="26.25" customHeight="1" x14ac:dyDescent="0.25">
      <c r="A76" s="1296" t="s">
        <v>2256</v>
      </c>
      <c r="B76" s="1302"/>
      <c r="C76" s="266">
        <v>10</v>
      </c>
      <c r="D76" s="349" t="s">
        <v>533</v>
      </c>
      <c r="E76" s="439">
        <v>10</v>
      </c>
      <c r="F76" s="663">
        <v>12.6</v>
      </c>
      <c r="I76" s="669">
        <v>1</v>
      </c>
      <c r="J76" s="669"/>
      <c r="K76" s="669"/>
    </row>
    <row r="77" spans="1:11" ht="15" customHeight="1" x14ac:dyDescent="0.25">
      <c r="A77" s="30"/>
    </row>
    <row r="78" spans="1:11" x14ac:dyDescent="0.25">
      <c r="A78" s="78"/>
    </row>
    <row r="79" spans="1:11" x14ac:dyDescent="0.25">
      <c r="A79" s="1298" t="s">
        <v>2173</v>
      </c>
      <c r="B79" s="1299"/>
      <c r="C79" s="41" t="s">
        <v>2174</v>
      </c>
      <c r="D79" s="42"/>
      <c r="E79" s="43"/>
    </row>
    <row r="80" spans="1:11" ht="30" x14ac:dyDescent="0.25">
      <c r="A80" s="1300"/>
      <c r="B80" s="1301"/>
      <c r="C80" s="111" t="s">
        <v>2175</v>
      </c>
      <c r="D80" s="112" t="s">
        <v>2176</v>
      </c>
      <c r="E80" s="111" t="s">
        <v>2177</v>
      </c>
      <c r="F80" s="112" t="s">
        <v>2178</v>
      </c>
      <c r="I80" s="654" t="s">
        <v>2179</v>
      </c>
      <c r="J80" s="217" t="s">
        <v>2180</v>
      </c>
      <c r="K80" s="654" t="s">
        <v>2181</v>
      </c>
    </row>
    <row r="81" spans="1:11" ht="57.75" customHeight="1" x14ac:dyDescent="0.25">
      <c r="A81" s="1296" t="s">
        <v>2257</v>
      </c>
      <c r="B81" s="1302"/>
      <c r="C81" s="273">
        <v>30</v>
      </c>
      <c r="D81" s="696" t="s">
        <v>2258</v>
      </c>
      <c r="E81" s="676">
        <v>35</v>
      </c>
      <c r="F81" s="697">
        <v>34</v>
      </c>
      <c r="I81" s="669"/>
      <c r="J81" s="669">
        <v>1</v>
      </c>
      <c r="K81" s="669"/>
    </row>
    <row r="82" spans="1:11" ht="58.5" customHeight="1" x14ac:dyDescent="0.25">
      <c r="A82" s="1296" t="s">
        <v>2259</v>
      </c>
      <c r="B82" s="1302"/>
      <c r="C82" s="273">
        <v>4</v>
      </c>
      <c r="D82" s="499">
        <v>17</v>
      </c>
      <c r="E82" s="698">
        <v>4</v>
      </c>
      <c r="F82" s="697">
        <v>5</v>
      </c>
      <c r="I82" s="669">
        <v>1</v>
      </c>
      <c r="J82" s="669"/>
      <c r="K82" s="669"/>
    </row>
    <row r="83" spans="1:11" ht="42.75" customHeight="1" x14ac:dyDescent="0.25">
      <c r="A83" s="1296" t="s">
        <v>2260</v>
      </c>
      <c r="B83" s="1302"/>
      <c r="C83" s="273">
        <v>4</v>
      </c>
      <c r="D83" s="499">
        <v>13</v>
      </c>
      <c r="E83" s="698">
        <v>4</v>
      </c>
      <c r="F83" s="697">
        <v>4</v>
      </c>
      <c r="I83" s="669">
        <v>1</v>
      </c>
      <c r="J83" s="669"/>
      <c r="K83" s="669"/>
    </row>
    <row r="84" spans="1:11" ht="15.75" customHeight="1" x14ac:dyDescent="0.25">
      <c r="A84" s="78"/>
      <c r="H84" s="245" t="s">
        <v>2261</v>
      </c>
      <c r="I84" s="699">
        <f>SUM(I70:I76,I81:I83)</f>
        <v>5</v>
      </c>
      <c r="J84" s="699">
        <f>SUM(J70:J76,J81:J83)</f>
        <v>3</v>
      </c>
      <c r="K84" s="699">
        <f>SUM(K70:K76,K81:K83)</f>
        <v>2</v>
      </c>
    </row>
    <row r="85" spans="1:11" ht="13.5" customHeight="1" x14ac:dyDescent="0.25">
      <c r="A85" s="78"/>
    </row>
    <row r="86" spans="1:11" x14ac:dyDescent="0.25">
      <c r="A86" s="1298" t="s">
        <v>2173</v>
      </c>
      <c r="B86" s="1299"/>
      <c r="C86" s="41" t="s">
        <v>2174</v>
      </c>
      <c r="D86" s="42"/>
      <c r="E86" s="43"/>
      <c r="I86" s="70"/>
      <c r="J86" s="70"/>
      <c r="K86" s="70"/>
    </row>
    <row r="87" spans="1:11" ht="30" x14ac:dyDescent="0.25">
      <c r="A87" s="1300"/>
      <c r="B87" s="1301"/>
      <c r="C87" s="111" t="s">
        <v>2175</v>
      </c>
      <c r="D87" s="112" t="s">
        <v>2176</v>
      </c>
      <c r="E87" s="111" t="s">
        <v>2177</v>
      </c>
      <c r="F87" s="112" t="s">
        <v>2178</v>
      </c>
      <c r="I87" s="654" t="s">
        <v>2179</v>
      </c>
      <c r="J87" s="217" t="s">
        <v>2180</v>
      </c>
      <c r="K87" s="654" t="s">
        <v>2181</v>
      </c>
    </row>
    <row r="88" spans="1:11" ht="18" customHeight="1" x14ac:dyDescent="0.25">
      <c r="A88" s="1323" t="s">
        <v>2262</v>
      </c>
      <c r="B88" s="37" t="s">
        <v>2263</v>
      </c>
      <c r="C88" s="207">
        <v>82</v>
      </c>
      <c r="D88" s="1324" t="s">
        <v>2264</v>
      </c>
      <c r="E88" s="250">
        <v>82</v>
      </c>
      <c r="F88" s="1324" t="s">
        <v>2265</v>
      </c>
      <c r="I88" s="669"/>
      <c r="J88" s="669"/>
      <c r="K88" s="1331">
        <v>1</v>
      </c>
    </row>
    <row r="89" spans="1:11" ht="29.25" customHeight="1" x14ac:dyDescent="0.25">
      <c r="A89" s="1323"/>
      <c r="B89" s="37" t="s">
        <v>2266</v>
      </c>
      <c r="C89" s="207">
        <v>55</v>
      </c>
      <c r="D89" s="1325"/>
      <c r="E89" s="250">
        <v>55</v>
      </c>
      <c r="F89" s="1325"/>
      <c r="I89" s="669"/>
      <c r="J89" s="669"/>
      <c r="K89" s="1332"/>
    </row>
    <row r="90" spans="1:11" x14ac:dyDescent="0.25">
      <c r="A90" s="1323"/>
      <c r="B90" s="37" t="s">
        <v>2267</v>
      </c>
      <c r="C90" s="207">
        <v>80</v>
      </c>
      <c r="D90" s="1325"/>
      <c r="E90" s="250">
        <v>80</v>
      </c>
      <c r="F90" s="1325"/>
      <c r="I90" s="669"/>
      <c r="J90" s="669"/>
      <c r="K90" s="1332"/>
    </row>
    <row r="91" spans="1:11" ht="16.5" customHeight="1" x14ac:dyDescent="0.25">
      <c r="A91" s="1323"/>
      <c r="B91" s="37" t="s">
        <v>2268</v>
      </c>
      <c r="C91" s="207">
        <v>92</v>
      </c>
      <c r="D91" s="1325"/>
      <c r="E91" s="250">
        <v>92</v>
      </c>
      <c r="F91" s="1325"/>
      <c r="I91" s="669"/>
      <c r="J91" s="669"/>
      <c r="K91" s="1332"/>
    </row>
    <row r="92" spans="1:11" x14ac:dyDescent="0.25">
      <c r="A92" s="1323"/>
      <c r="B92" s="37" t="s">
        <v>2269</v>
      </c>
      <c r="C92" s="207">
        <v>37</v>
      </c>
      <c r="D92" s="1325"/>
      <c r="E92" s="250">
        <v>37</v>
      </c>
      <c r="F92" s="1325"/>
      <c r="I92" s="669"/>
      <c r="J92" s="669"/>
      <c r="K92" s="1332"/>
    </row>
    <row r="93" spans="1:11" x14ac:dyDescent="0.25">
      <c r="A93" s="1323"/>
      <c r="B93" s="37" t="s">
        <v>2270</v>
      </c>
      <c r="C93" s="207">
        <v>95</v>
      </c>
      <c r="D93" s="1325"/>
      <c r="E93" s="250">
        <v>95</v>
      </c>
      <c r="F93" s="1325"/>
      <c r="I93" s="669"/>
      <c r="J93" s="669"/>
      <c r="K93" s="1333"/>
    </row>
    <row r="94" spans="1:11" ht="76.5" customHeight="1" x14ac:dyDescent="0.25">
      <c r="A94" s="1160" t="s">
        <v>2271</v>
      </c>
      <c r="B94" s="37" t="s">
        <v>2272</v>
      </c>
      <c r="C94" s="207">
        <v>51</v>
      </c>
      <c r="D94" s="1325"/>
      <c r="E94" s="250">
        <v>51</v>
      </c>
      <c r="F94" s="1325"/>
      <c r="I94" s="669"/>
      <c r="J94" s="669"/>
      <c r="K94" s="669">
        <v>1</v>
      </c>
    </row>
    <row r="95" spans="1:11" ht="38.25" customHeight="1" x14ac:dyDescent="0.25">
      <c r="A95" s="1252" t="s">
        <v>2273</v>
      </c>
      <c r="B95" s="1312"/>
      <c r="C95" s="207">
        <v>77</v>
      </c>
      <c r="D95" s="1325"/>
      <c r="E95" s="250">
        <v>77</v>
      </c>
      <c r="F95" s="1325"/>
      <c r="I95" s="669"/>
      <c r="J95" s="669"/>
      <c r="K95" s="669">
        <v>1</v>
      </c>
    </row>
    <row r="96" spans="1:11" ht="33" customHeight="1" x14ac:dyDescent="0.25">
      <c r="A96" s="1252" t="s">
        <v>2274</v>
      </c>
      <c r="B96" s="1312"/>
      <c r="C96" s="207">
        <v>77</v>
      </c>
      <c r="D96" s="1326"/>
      <c r="E96" s="250">
        <v>77</v>
      </c>
      <c r="F96" s="1326"/>
      <c r="I96" s="669"/>
      <c r="J96" s="669"/>
      <c r="K96" s="669">
        <v>1</v>
      </c>
    </row>
    <row r="97" spans="1:11" x14ac:dyDescent="0.25">
      <c r="A97" s="78"/>
    </row>
    <row r="98" spans="1:11" ht="29.25" customHeight="1" x14ac:dyDescent="0.25">
      <c r="A98" s="1298" t="s">
        <v>2173</v>
      </c>
      <c r="B98" s="1299"/>
      <c r="C98" s="41" t="s">
        <v>2174</v>
      </c>
      <c r="D98" s="42"/>
      <c r="E98" s="43"/>
    </row>
    <row r="99" spans="1:11" ht="30" customHeight="1" x14ac:dyDescent="0.25">
      <c r="A99" s="1320"/>
      <c r="B99" s="1321"/>
      <c r="C99" s="122" t="s">
        <v>2175</v>
      </c>
      <c r="D99" s="123" t="s">
        <v>2176</v>
      </c>
      <c r="E99" s="122" t="s">
        <v>2177</v>
      </c>
      <c r="F99" s="123" t="s">
        <v>2178</v>
      </c>
      <c r="I99" s="654" t="s">
        <v>2179</v>
      </c>
      <c r="J99" s="217" t="s">
        <v>2180</v>
      </c>
      <c r="K99" s="654" t="s">
        <v>2181</v>
      </c>
    </row>
    <row r="100" spans="1:11" ht="37.5" customHeight="1" x14ac:dyDescent="0.25">
      <c r="A100" s="1274" t="s">
        <v>2275</v>
      </c>
      <c r="B100" s="1322"/>
      <c r="C100" s="875">
        <v>2</v>
      </c>
      <c r="D100" s="875">
        <v>2</v>
      </c>
      <c r="E100" s="876">
        <v>3</v>
      </c>
      <c r="F100" s="876">
        <v>2</v>
      </c>
      <c r="I100" s="217"/>
      <c r="J100" s="217">
        <v>1</v>
      </c>
      <c r="K100" s="217"/>
    </row>
    <row r="101" spans="1:11" ht="18.75" customHeight="1" x14ac:dyDescent="0.25">
      <c r="A101" s="1252" t="s">
        <v>2276</v>
      </c>
      <c r="B101" s="1312"/>
      <c r="C101" s="504" t="s">
        <v>2277</v>
      </c>
      <c r="D101" s="505">
        <v>4</v>
      </c>
      <c r="E101" s="700" t="s">
        <v>2277</v>
      </c>
      <c r="F101" s="701">
        <v>4</v>
      </c>
      <c r="I101" s="669">
        <v>1</v>
      </c>
      <c r="J101" s="669"/>
      <c r="K101" s="669"/>
    </row>
    <row r="102" spans="1:11" x14ac:dyDescent="0.25">
      <c r="A102" s="78"/>
    </row>
    <row r="103" spans="1:11" x14ac:dyDescent="0.25">
      <c r="A103" s="1298" t="s">
        <v>2173</v>
      </c>
      <c r="B103" s="1299"/>
      <c r="C103" s="41" t="s">
        <v>2174</v>
      </c>
      <c r="D103" s="42"/>
      <c r="E103" s="43"/>
    </row>
    <row r="104" spans="1:11" ht="30" x14ac:dyDescent="0.25">
      <c r="A104" s="1300"/>
      <c r="B104" s="1301"/>
      <c r="C104" s="122" t="s">
        <v>2175</v>
      </c>
      <c r="D104" s="312" t="s">
        <v>2176</v>
      </c>
      <c r="E104" s="122" t="s">
        <v>2177</v>
      </c>
      <c r="F104" s="313" t="s">
        <v>2178</v>
      </c>
      <c r="I104" s="654" t="s">
        <v>2179</v>
      </c>
      <c r="J104" s="217" t="s">
        <v>2180</v>
      </c>
      <c r="K104" s="654" t="s">
        <v>2181</v>
      </c>
    </row>
    <row r="105" spans="1:11" x14ac:dyDescent="0.25">
      <c r="A105" s="1289" t="s">
        <v>2278</v>
      </c>
      <c r="B105" s="45" t="s">
        <v>2279</v>
      </c>
      <c r="C105" s="456" t="s">
        <v>2280</v>
      </c>
      <c r="D105" s="708">
        <v>16.100000000000001</v>
      </c>
      <c r="E105" s="435" t="s">
        <v>2280</v>
      </c>
      <c r="F105" s="704">
        <v>15.22</v>
      </c>
      <c r="I105" s="69"/>
      <c r="J105" s="69">
        <v>1</v>
      </c>
      <c r="K105" s="69"/>
    </row>
    <row r="106" spans="1:11" x14ac:dyDescent="0.25">
      <c r="A106" s="1290"/>
      <c r="B106" s="45" t="s">
        <v>2281</v>
      </c>
      <c r="C106" s="456" t="s">
        <v>2282</v>
      </c>
      <c r="D106" s="708">
        <v>17.2</v>
      </c>
      <c r="E106" s="435" t="s">
        <v>2282</v>
      </c>
      <c r="F106" s="704">
        <v>16.649999999999999</v>
      </c>
      <c r="I106" s="69">
        <v>1</v>
      </c>
      <c r="J106" s="69"/>
      <c r="K106" s="69"/>
    </row>
    <row r="107" spans="1:11" x14ac:dyDescent="0.25">
      <c r="A107" s="1290"/>
      <c r="B107" s="340" t="s">
        <v>2283</v>
      </c>
      <c r="C107" s="702" t="s">
        <v>2284</v>
      </c>
      <c r="D107" s="709">
        <v>66.7</v>
      </c>
      <c r="E107" s="437" t="s">
        <v>2284</v>
      </c>
      <c r="F107" s="704">
        <v>68.13</v>
      </c>
      <c r="I107" s="69"/>
      <c r="J107" s="69">
        <v>1</v>
      </c>
      <c r="K107" s="69"/>
    </row>
    <row r="108" spans="1:11" ht="29.25" customHeight="1" x14ac:dyDescent="0.25">
      <c r="A108" s="1252" t="s">
        <v>2285</v>
      </c>
      <c r="B108" s="1312"/>
      <c r="C108" s="703" t="s">
        <v>2286</v>
      </c>
      <c r="D108" s="710">
        <v>2.0299999999999998</v>
      </c>
      <c r="E108" s="705" t="s">
        <v>2286</v>
      </c>
      <c r="F108" s="706">
        <v>2.2999999999999998</v>
      </c>
      <c r="I108" s="69">
        <v>1</v>
      </c>
      <c r="J108" s="69"/>
      <c r="K108" s="69"/>
    </row>
    <row r="109" spans="1:11" ht="29.25" customHeight="1" x14ac:dyDescent="0.25">
      <c r="A109" s="1313" t="s">
        <v>2287</v>
      </c>
      <c r="B109" s="1314"/>
      <c r="C109" s="466" t="s">
        <v>2288</v>
      </c>
      <c r="D109" s="711">
        <v>26.7</v>
      </c>
      <c r="E109" s="705" t="s">
        <v>2288</v>
      </c>
      <c r="F109" s="707">
        <v>27.6</v>
      </c>
      <c r="I109" s="217">
        <v>1</v>
      </c>
      <c r="J109" s="217"/>
      <c r="K109" s="217"/>
    </row>
    <row r="110" spans="1:11" ht="16.5" customHeight="1" x14ac:dyDescent="0.25">
      <c r="A110" s="78"/>
      <c r="H110" s="245" t="s">
        <v>2289</v>
      </c>
      <c r="I110" s="699">
        <f>SUM(I88:I96,I100:I101,I105:I109)</f>
        <v>4</v>
      </c>
      <c r="J110" s="699">
        <f>SUM(J88:J96,J100:J101,J105:J109)</f>
        <v>3</v>
      </c>
      <c r="K110" s="699">
        <f>SUM(K88:K96,K100:K101,K105:K109)</f>
        <v>4</v>
      </c>
    </row>
    <row r="111" spans="1:11" ht="15.75" customHeight="1" x14ac:dyDescent="0.25">
      <c r="A111" s="78"/>
    </row>
    <row r="112" spans="1:11" ht="20.25" customHeight="1" x14ac:dyDescent="0.25">
      <c r="A112" s="1315" t="s">
        <v>2173</v>
      </c>
      <c r="B112" s="1316"/>
      <c r="C112" s="118" t="s">
        <v>2174</v>
      </c>
      <c r="D112" s="118"/>
      <c r="E112" s="118"/>
    </row>
    <row r="113" spans="1:11" ht="30" x14ac:dyDescent="0.25">
      <c r="A113" s="1317"/>
      <c r="B113" s="1316"/>
      <c r="C113" s="118" t="s">
        <v>2175</v>
      </c>
      <c r="D113" s="119" t="s">
        <v>2176</v>
      </c>
      <c r="E113" s="118" t="s">
        <v>2177</v>
      </c>
      <c r="F113" s="119" t="s">
        <v>2178</v>
      </c>
      <c r="I113" s="654" t="s">
        <v>2179</v>
      </c>
      <c r="J113" s="217" t="s">
        <v>2180</v>
      </c>
      <c r="K113" s="654" t="s">
        <v>2181</v>
      </c>
    </row>
    <row r="114" spans="1:11" x14ac:dyDescent="0.25">
      <c r="A114" s="1235" t="s">
        <v>2290</v>
      </c>
      <c r="B114" s="489" t="s">
        <v>2291</v>
      </c>
      <c r="C114" s="266">
        <v>43</v>
      </c>
      <c r="D114" s="714">
        <v>51</v>
      </c>
      <c r="E114" s="439">
        <v>40.9</v>
      </c>
      <c r="F114" s="693">
        <v>47.7</v>
      </c>
      <c r="I114" s="669">
        <v>1</v>
      </c>
      <c r="J114" s="669"/>
      <c r="K114" s="669"/>
    </row>
    <row r="115" spans="1:11" ht="46.5" customHeight="1" x14ac:dyDescent="0.25">
      <c r="A115" s="1235"/>
      <c r="B115" s="490" t="s">
        <v>2292</v>
      </c>
      <c r="C115" s="266">
        <v>25.9</v>
      </c>
      <c r="D115" s="715">
        <v>26.1</v>
      </c>
      <c r="E115" s="439">
        <v>26.6</v>
      </c>
      <c r="F115" s="694">
        <v>31.2</v>
      </c>
      <c r="G115" s="383"/>
      <c r="I115" s="218">
        <v>1</v>
      </c>
      <c r="J115" s="218"/>
      <c r="K115" s="218"/>
    </row>
    <row r="116" spans="1:11" ht="18.75" customHeight="1" x14ac:dyDescent="0.25">
      <c r="A116" s="1235"/>
      <c r="B116" s="490" t="s">
        <v>2293</v>
      </c>
      <c r="C116" s="266">
        <v>3.3</v>
      </c>
      <c r="D116" s="715">
        <v>4.3</v>
      </c>
      <c r="E116" s="439">
        <v>3.9</v>
      </c>
      <c r="F116" s="694">
        <v>4.5999999999999996</v>
      </c>
      <c r="I116" s="217">
        <v>1</v>
      </c>
      <c r="J116" s="217"/>
      <c r="K116" s="217"/>
    </row>
    <row r="117" spans="1:11" x14ac:dyDescent="0.25">
      <c r="A117" s="1235"/>
      <c r="B117" s="490" t="s">
        <v>2294</v>
      </c>
      <c r="C117" s="266">
        <v>26</v>
      </c>
      <c r="D117" s="715">
        <v>26.4</v>
      </c>
      <c r="E117" s="439">
        <v>26.5</v>
      </c>
      <c r="F117" s="694">
        <v>15.4</v>
      </c>
      <c r="I117" s="669"/>
      <c r="J117" s="669">
        <v>1</v>
      </c>
      <c r="K117" s="669"/>
    </row>
    <row r="118" spans="1:11" x14ac:dyDescent="0.25">
      <c r="A118" s="1235"/>
      <c r="B118" s="491" t="s">
        <v>2295</v>
      </c>
      <c r="C118" s="716">
        <v>1.8</v>
      </c>
      <c r="D118" s="717">
        <v>2.2000000000000002</v>
      </c>
      <c r="E118" s="722">
        <v>2.1</v>
      </c>
      <c r="F118" s="885">
        <v>1.1000000000000001</v>
      </c>
      <c r="I118" s="669"/>
      <c r="J118" s="669">
        <v>1</v>
      </c>
      <c r="K118" s="669"/>
    </row>
    <row r="119" spans="1:11" ht="36.75" customHeight="1" x14ac:dyDescent="0.25">
      <c r="A119" s="1318" t="s">
        <v>2296</v>
      </c>
      <c r="B119" s="1319"/>
      <c r="C119" s="1350" t="s">
        <v>2297</v>
      </c>
      <c r="D119" s="1351"/>
      <c r="E119" s="1352"/>
      <c r="F119" s="713" t="s">
        <v>2195</v>
      </c>
      <c r="I119" s="712"/>
      <c r="J119" s="724"/>
      <c r="K119" s="218">
        <v>1</v>
      </c>
    </row>
    <row r="120" spans="1:11" ht="56.25" x14ac:dyDescent="0.25">
      <c r="A120" s="1318" t="s">
        <v>2298</v>
      </c>
      <c r="B120" s="487" t="s">
        <v>2294</v>
      </c>
      <c r="C120" s="501">
        <v>1.4</v>
      </c>
      <c r="D120" s="725" t="s">
        <v>2299</v>
      </c>
      <c r="E120" s="723">
        <v>1.42</v>
      </c>
      <c r="F120" s="886">
        <v>1.5</v>
      </c>
      <c r="I120" s="69">
        <v>1</v>
      </c>
      <c r="J120" s="69"/>
      <c r="K120" s="218"/>
    </row>
    <row r="121" spans="1:11" ht="56.25" x14ac:dyDescent="0.25">
      <c r="A121" s="1235"/>
      <c r="B121" s="324" t="s">
        <v>2300</v>
      </c>
      <c r="C121" s="501">
        <v>5.24</v>
      </c>
      <c r="D121" s="725" t="s">
        <v>2299</v>
      </c>
      <c r="E121" s="723">
        <v>5.25</v>
      </c>
      <c r="F121" s="887">
        <v>4.2</v>
      </c>
      <c r="I121" s="69"/>
      <c r="J121" s="69">
        <v>1</v>
      </c>
      <c r="K121" s="69"/>
    </row>
    <row r="122" spans="1:11" ht="45" customHeight="1" x14ac:dyDescent="0.25">
      <c r="A122" s="1370" t="s">
        <v>2301</v>
      </c>
      <c r="B122" s="634" t="s">
        <v>2294</v>
      </c>
      <c r="C122" s="718"/>
      <c r="D122" s="719">
        <v>1.6666666666666666E-2</v>
      </c>
      <c r="E122" s="888"/>
      <c r="F122" s="889">
        <v>1.8287037037037036E-2</v>
      </c>
      <c r="I122" s="69">
        <v>1</v>
      </c>
      <c r="J122" s="69"/>
      <c r="K122" s="69"/>
    </row>
    <row r="123" spans="1:11" ht="44.25" customHeight="1" x14ac:dyDescent="0.25">
      <c r="A123" s="1371"/>
      <c r="B123" s="637" t="s">
        <v>2300</v>
      </c>
      <c r="C123" s="720"/>
      <c r="D123" s="721">
        <v>1.9444444444444445E-2</v>
      </c>
      <c r="E123" s="890"/>
      <c r="F123" s="889">
        <v>1.9444444444444445E-2</v>
      </c>
      <c r="I123" s="69">
        <v>1</v>
      </c>
      <c r="J123" s="69"/>
      <c r="K123" s="69"/>
    </row>
    <row r="124" spans="1:11" x14ac:dyDescent="0.25">
      <c r="A124" s="78"/>
    </row>
    <row r="125" spans="1:11" x14ac:dyDescent="0.25">
      <c r="A125" s="1298" t="s">
        <v>2173</v>
      </c>
      <c r="B125" s="1299"/>
      <c r="C125" s="41" t="s">
        <v>2174</v>
      </c>
      <c r="D125" s="42"/>
      <c r="E125" s="43"/>
    </row>
    <row r="126" spans="1:11" ht="30" x14ac:dyDescent="0.25">
      <c r="A126" s="1320"/>
      <c r="B126" s="1321"/>
      <c r="C126" s="122" t="s">
        <v>2175</v>
      </c>
      <c r="D126" s="123" t="s">
        <v>2176</v>
      </c>
      <c r="E126" s="122" t="s">
        <v>2177</v>
      </c>
      <c r="F126" s="123" t="s">
        <v>2178</v>
      </c>
      <c r="I126" s="654" t="s">
        <v>2179</v>
      </c>
      <c r="J126" s="217" t="s">
        <v>2180</v>
      </c>
      <c r="K126" s="654" t="s">
        <v>2181</v>
      </c>
    </row>
    <row r="127" spans="1:11" ht="102.75" customHeight="1" x14ac:dyDescent="0.25">
      <c r="A127" s="1235" t="s">
        <v>2302</v>
      </c>
      <c r="B127" s="1369"/>
      <c r="C127" s="476"/>
      <c r="D127" s="726" t="s">
        <v>2303</v>
      </c>
      <c r="E127" s="727"/>
      <c r="F127" s="728" t="s">
        <v>2304</v>
      </c>
      <c r="I127" s="69">
        <v>1</v>
      </c>
      <c r="J127" s="69"/>
      <c r="K127" s="69"/>
    </row>
    <row r="128" spans="1:11" x14ac:dyDescent="0.25">
      <c r="A128" s="1235" t="s">
        <v>2305</v>
      </c>
      <c r="B128" s="1369"/>
      <c r="C128" s="1362" t="s">
        <v>2297</v>
      </c>
      <c r="D128" s="1363"/>
      <c r="E128" s="1364"/>
      <c r="F128" s="877" t="s">
        <v>2306</v>
      </c>
      <c r="I128" s="69"/>
      <c r="J128" s="69"/>
      <c r="K128" s="69">
        <v>1</v>
      </c>
    </row>
    <row r="129" spans="1:11" x14ac:dyDescent="0.25">
      <c r="A129" s="30"/>
    </row>
    <row r="130" spans="1:11" x14ac:dyDescent="0.25">
      <c r="A130" s="1298" t="s">
        <v>2173</v>
      </c>
      <c r="B130" s="1299"/>
      <c r="C130" s="41" t="s">
        <v>2174</v>
      </c>
      <c r="D130" s="42"/>
      <c r="E130" s="43"/>
    </row>
    <row r="131" spans="1:11" ht="30.75" customHeight="1" x14ac:dyDescent="0.25">
      <c r="A131" s="1300"/>
      <c r="B131" s="1301"/>
      <c r="C131" s="118" t="s">
        <v>2175</v>
      </c>
      <c r="D131" s="119" t="s">
        <v>2176</v>
      </c>
      <c r="E131" s="118" t="s">
        <v>2177</v>
      </c>
      <c r="F131" s="119" t="s">
        <v>2178</v>
      </c>
      <c r="I131" s="654" t="s">
        <v>2179</v>
      </c>
      <c r="J131" s="217" t="s">
        <v>2180</v>
      </c>
      <c r="K131" s="654" t="s">
        <v>2181</v>
      </c>
    </row>
    <row r="132" spans="1:11" x14ac:dyDescent="0.25">
      <c r="A132" s="1296" t="s">
        <v>2307</v>
      </c>
      <c r="B132" s="1302"/>
      <c r="C132" s="288">
        <v>92044</v>
      </c>
      <c r="D132" s="288">
        <v>29721</v>
      </c>
      <c r="E132" s="729">
        <v>87467</v>
      </c>
      <c r="F132" s="891">
        <v>29721</v>
      </c>
      <c r="I132" s="69">
        <v>1</v>
      </c>
      <c r="J132" s="69"/>
      <c r="K132" s="69"/>
    </row>
    <row r="133" spans="1:11" x14ac:dyDescent="0.25">
      <c r="A133" s="1289" t="s">
        <v>2308</v>
      </c>
      <c r="B133" s="45" t="s">
        <v>2309</v>
      </c>
      <c r="C133" s="266">
        <v>16.2</v>
      </c>
      <c r="D133" s="266">
        <v>16</v>
      </c>
      <c r="E133" s="439">
        <v>15.3</v>
      </c>
      <c r="F133" s="694">
        <v>15</v>
      </c>
      <c r="I133" s="217">
        <v>1</v>
      </c>
      <c r="J133" s="217"/>
      <c r="K133" s="217"/>
    </row>
    <row r="134" spans="1:11" x14ac:dyDescent="0.25">
      <c r="A134" s="1290"/>
      <c r="B134" s="45" t="s">
        <v>2310</v>
      </c>
      <c r="C134" s="266">
        <v>10.3</v>
      </c>
      <c r="D134" s="266">
        <v>14</v>
      </c>
      <c r="E134" s="439">
        <v>10</v>
      </c>
      <c r="F134" s="694">
        <v>13</v>
      </c>
      <c r="I134" s="669"/>
      <c r="J134" s="669">
        <v>1</v>
      </c>
      <c r="K134" s="669"/>
    </row>
    <row r="135" spans="1:11" x14ac:dyDescent="0.25">
      <c r="A135" s="1290"/>
      <c r="B135" s="45" t="s">
        <v>2311</v>
      </c>
      <c r="C135" s="266">
        <v>27.9</v>
      </c>
      <c r="D135" s="266">
        <v>28</v>
      </c>
      <c r="E135" s="439">
        <v>26.3</v>
      </c>
      <c r="F135" s="694">
        <v>37</v>
      </c>
      <c r="I135" s="669"/>
      <c r="J135" s="669">
        <v>1</v>
      </c>
      <c r="K135" s="669"/>
    </row>
    <row r="136" spans="1:11" x14ac:dyDescent="0.25">
      <c r="A136" s="1290"/>
      <c r="B136" s="45" t="s">
        <v>2312</v>
      </c>
      <c r="C136" s="266">
        <v>16.2</v>
      </c>
      <c r="D136" s="266">
        <v>17</v>
      </c>
      <c r="E136" s="439">
        <v>15.3</v>
      </c>
      <c r="F136" s="694">
        <v>16</v>
      </c>
      <c r="I136" s="669"/>
      <c r="J136" s="669">
        <v>1</v>
      </c>
      <c r="K136" s="669"/>
    </row>
    <row r="137" spans="1:11" ht="31.5" customHeight="1" x14ac:dyDescent="0.25">
      <c r="A137" s="1290"/>
      <c r="B137" s="45" t="s">
        <v>2313</v>
      </c>
      <c r="C137" s="266">
        <v>24.7</v>
      </c>
      <c r="D137" s="266">
        <v>20</v>
      </c>
      <c r="E137" s="439">
        <v>24</v>
      </c>
      <c r="F137" s="694">
        <v>20</v>
      </c>
      <c r="I137" s="669">
        <v>1</v>
      </c>
      <c r="J137" s="669"/>
      <c r="K137" s="669"/>
    </row>
    <row r="138" spans="1:11" ht="37.5" customHeight="1" x14ac:dyDescent="0.25">
      <c r="A138" s="1290"/>
      <c r="B138" s="45" t="s">
        <v>2314</v>
      </c>
      <c r="C138" s="266">
        <v>15.4</v>
      </c>
      <c r="D138" s="266">
        <v>18</v>
      </c>
      <c r="E138" s="439">
        <v>14.7</v>
      </c>
      <c r="F138" s="694">
        <v>13</v>
      </c>
      <c r="I138" s="669">
        <v>1</v>
      </c>
      <c r="J138" s="669"/>
      <c r="K138" s="669"/>
    </row>
    <row r="139" spans="1:11" ht="19.5" customHeight="1" x14ac:dyDescent="0.25">
      <c r="A139" s="1290"/>
      <c r="B139" s="45" t="s">
        <v>2315</v>
      </c>
      <c r="C139" s="266">
        <v>28.9</v>
      </c>
      <c r="D139" s="266">
        <v>19</v>
      </c>
      <c r="E139" s="439">
        <v>28.3</v>
      </c>
      <c r="F139" s="694">
        <v>22</v>
      </c>
      <c r="I139" s="669">
        <v>1</v>
      </c>
      <c r="J139" s="669"/>
      <c r="K139" s="669"/>
    </row>
    <row r="140" spans="1:11" ht="18.75" customHeight="1" x14ac:dyDescent="0.25">
      <c r="A140" s="1290"/>
      <c r="B140" s="45" t="s">
        <v>2316</v>
      </c>
      <c r="C140" s="266">
        <v>17.399999999999999</v>
      </c>
      <c r="D140" s="266">
        <v>15</v>
      </c>
      <c r="E140" s="439">
        <v>16.7</v>
      </c>
      <c r="F140" s="694">
        <v>16</v>
      </c>
      <c r="I140" s="669">
        <v>1</v>
      </c>
      <c r="J140" s="669"/>
      <c r="K140" s="669"/>
    </row>
    <row r="141" spans="1:11" ht="15.75" thickBot="1" x14ac:dyDescent="0.3">
      <c r="A141" s="1367"/>
      <c r="B141" s="48" t="s">
        <v>2317</v>
      </c>
      <c r="C141" s="290">
        <v>14</v>
      </c>
      <c r="D141" s="290">
        <v>8.8000000000000007</v>
      </c>
      <c r="E141" s="730">
        <v>13</v>
      </c>
      <c r="F141" s="892">
        <v>10.8</v>
      </c>
      <c r="I141" s="669">
        <v>1</v>
      </c>
      <c r="J141" s="669"/>
      <c r="K141" s="669"/>
    </row>
    <row r="142" spans="1:11" x14ac:dyDescent="0.25">
      <c r="A142" s="1290" t="s">
        <v>2318</v>
      </c>
      <c r="B142" s="47" t="s">
        <v>2319</v>
      </c>
      <c r="C142" s="291">
        <v>397</v>
      </c>
      <c r="D142" s="893">
        <v>626</v>
      </c>
      <c r="E142" s="731">
        <v>351</v>
      </c>
      <c r="F142" s="894">
        <v>607</v>
      </c>
      <c r="I142" s="669"/>
      <c r="J142" s="669">
        <v>1</v>
      </c>
      <c r="K142" s="669"/>
    </row>
    <row r="143" spans="1:11" ht="23.25" customHeight="1" x14ac:dyDescent="0.25">
      <c r="A143" s="1290"/>
      <c r="B143" s="45" t="s">
        <v>2320</v>
      </c>
      <c r="C143" s="266">
        <v>491</v>
      </c>
      <c r="D143" s="895">
        <v>597</v>
      </c>
      <c r="E143" s="439">
        <v>445</v>
      </c>
      <c r="F143" s="694">
        <v>654</v>
      </c>
      <c r="I143" s="669"/>
      <c r="J143" s="669">
        <v>1</v>
      </c>
      <c r="K143" s="669"/>
    </row>
    <row r="144" spans="1:11" ht="24" customHeight="1" x14ac:dyDescent="0.25">
      <c r="A144" s="1291"/>
      <c r="B144" s="45" t="s">
        <v>2321</v>
      </c>
      <c r="C144" s="266">
        <v>13</v>
      </c>
      <c r="D144" s="895">
        <v>11</v>
      </c>
      <c r="E144" s="439">
        <v>11</v>
      </c>
      <c r="F144" s="694">
        <v>11</v>
      </c>
      <c r="I144" s="669">
        <v>1</v>
      </c>
      <c r="J144" s="669"/>
      <c r="K144" s="669"/>
    </row>
    <row r="145" spans="1:11" ht="15.75" customHeight="1" x14ac:dyDescent="0.25">
      <c r="A145" s="78"/>
      <c r="C145" s="373"/>
      <c r="D145" s="373"/>
      <c r="E145" s="373"/>
      <c r="F145" s="137"/>
    </row>
    <row r="146" spans="1:11" ht="33.75" customHeight="1" x14ac:dyDescent="0.25">
      <c r="A146" s="1298" t="s">
        <v>2173</v>
      </c>
      <c r="B146" s="1299"/>
      <c r="C146" s="164" t="s">
        <v>2174</v>
      </c>
      <c r="D146" s="315"/>
      <c r="E146" s="307"/>
    </row>
    <row r="147" spans="1:11" ht="26.25" customHeight="1" x14ac:dyDescent="0.25">
      <c r="A147" s="1320"/>
      <c r="B147" s="1368"/>
      <c r="C147" s="123" t="s">
        <v>2322</v>
      </c>
      <c r="D147" s="122" t="s">
        <v>2175</v>
      </c>
      <c r="E147" s="122" t="s">
        <v>2177</v>
      </c>
      <c r="F147" s="123" t="s">
        <v>2178</v>
      </c>
      <c r="I147" s="654" t="s">
        <v>2179</v>
      </c>
      <c r="J147" s="217" t="s">
        <v>2180</v>
      </c>
      <c r="K147" s="654" t="s">
        <v>2181</v>
      </c>
    </row>
    <row r="148" spans="1:11" ht="47.25" customHeight="1" x14ac:dyDescent="0.25">
      <c r="A148" s="1235" t="s">
        <v>2323</v>
      </c>
      <c r="B148" s="1369"/>
      <c r="C148" s="1353" t="s">
        <v>2297</v>
      </c>
      <c r="D148" s="1354"/>
      <c r="E148" s="1355"/>
      <c r="F148" s="737" t="s">
        <v>2324</v>
      </c>
      <c r="I148" s="669">
        <v>1</v>
      </c>
      <c r="J148" s="669"/>
      <c r="K148" s="669"/>
    </row>
    <row r="149" spans="1:11" ht="58.5" customHeight="1" x14ac:dyDescent="0.25">
      <c r="A149" s="1235" t="s">
        <v>2325</v>
      </c>
      <c r="B149" s="1369"/>
      <c r="C149" s="1353" t="s">
        <v>2297</v>
      </c>
      <c r="D149" s="1354"/>
      <c r="E149" s="1355"/>
      <c r="F149" s="737" t="s">
        <v>2326</v>
      </c>
      <c r="I149" s="669">
        <v>1</v>
      </c>
      <c r="J149" s="669"/>
      <c r="K149" s="669"/>
    </row>
    <row r="150" spans="1:11" ht="17.25" customHeight="1" x14ac:dyDescent="0.25">
      <c r="A150" s="1163" t="s">
        <v>2327</v>
      </c>
      <c r="B150" s="374"/>
      <c r="C150" s="375"/>
      <c r="D150" s="375"/>
      <c r="E150" s="375"/>
      <c r="F150" s="375"/>
      <c r="H150" s="245" t="s">
        <v>2328</v>
      </c>
      <c r="I150" s="732">
        <f>SUM(I114:I123,I127:I128,I132:I144,I148:I149)</f>
        <v>17</v>
      </c>
      <c r="J150" s="732">
        <f>SUM(J114:J123,J127:J128,J132:J144,J148:J149)</f>
        <v>8</v>
      </c>
      <c r="K150" s="732">
        <f>SUM(K114:K123,K127:K128,K132:K144,K148:K149)</f>
        <v>2</v>
      </c>
    </row>
    <row r="151" spans="1:11" ht="17.25" customHeight="1" x14ac:dyDescent="0.25">
      <c r="A151" s="30"/>
      <c r="B151" s="374"/>
      <c r="C151" s="375"/>
      <c r="D151" s="375"/>
      <c r="E151" s="375"/>
      <c r="F151" s="375"/>
      <c r="I151" s="70"/>
      <c r="J151" s="70"/>
      <c r="K151" s="70"/>
    </row>
    <row r="152" spans="1:11" ht="17.25" customHeight="1" x14ac:dyDescent="0.25">
      <c r="A152" s="1298" t="s">
        <v>2173</v>
      </c>
      <c r="B152" s="1299"/>
      <c r="C152" s="41" t="s">
        <v>2174</v>
      </c>
      <c r="D152" s="42"/>
      <c r="E152" s="43"/>
      <c r="I152" s="70"/>
      <c r="J152" s="70"/>
      <c r="K152" s="70"/>
    </row>
    <row r="153" spans="1:11" ht="32.25" customHeight="1" x14ac:dyDescent="0.25">
      <c r="A153" s="1300"/>
      <c r="B153" s="1301"/>
      <c r="C153" s="118" t="s">
        <v>2175</v>
      </c>
      <c r="D153" s="119" t="s">
        <v>2176</v>
      </c>
      <c r="E153" s="118" t="s">
        <v>2177</v>
      </c>
      <c r="F153" s="123" t="s">
        <v>2178</v>
      </c>
      <c r="I153" s="654" t="s">
        <v>2179</v>
      </c>
      <c r="J153" s="217" t="s">
        <v>2180</v>
      </c>
      <c r="K153" s="654" t="s">
        <v>2181</v>
      </c>
    </row>
    <row r="154" spans="1:11" x14ac:dyDescent="0.25">
      <c r="A154" s="1296" t="s">
        <v>2329</v>
      </c>
      <c r="B154" s="1302"/>
      <c r="C154" s="273">
        <v>1173</v>
      </c>
      <c r="D154" s="734">
        <v>1251.5</v>
      </c>
      <c r="E154" s="676">
        <v>1238</v>
      </c>
      <c r="F154" s="736" t="s">
        <v>2330</v>
      </c>
      <c r="I154" s="669">
        <v>1</v>
      </c>
      <c r="J154" s="669"/>
      <c r="K154" s="669"/>
    </row>
    <row r="155" spans="1:11" x14ac:dyDescent="0.25">
      <c r="A155" s="1296" t="s">
        <v>2331</v>
      </c>
      <c r="B155" s="1302"/>
      <c r="C155" s="266">
        <v>16</v>
      </c>
      <c r="D155" s="365">
        <v>13.5</v>
      </c>
      <c r="E155" s="439">
        <v>15.5</v>
      </c>
      <c r="F155" s="671" t="s">
        <v>2332</v>
      </c>
      <c r="I155" s="669">
        <v>1</v>
      </c>
      <c r="J155" s="669"/>
      <c r="K155" s="669"/>
    </row>
    <row r="156" spans="1:11" ht="39" customHeight="1" x14ac:dyDescent="0.25">
      <c r="A156" s="1296" t="s">
        <v>2333</v>
      </c>
      <c r="B156" s="1302"/>
      <c r="C156" s="266">
        <v>27.7</v>
      </c>
      <c r="D156" s="735" t="s">
        <v>2334</v>
      </c>
      <c r="E156" s="439">
        <v>28.8</v>
      </c>
      <c r="F156" s="874" t="s">
        <v>2335</v>
      </c>
      <c r="I156" s="218">
        <v>1</v>
      </c>
      <c r="J156" s="218"/>
      <c r="K156" s="218"/>
    </row>
    <row r="157" spans="1:11" x14ac:dyDescent="0.25">
      <c r="A157" s="1296" t="s">
        <v>2336</v>
      </c>
      <c r="B157" s="1302"/>
      <c r="C157" s="266">
        <v>7</v>
      </c>
      <c r="D157" s="266">
        <v>6.19</v>
      </c>
      <c r="E157" s="439">
        <v>7</v>
      </c>
      <c r="F157" s="439">
        <v>8.1</v>
      </c>
      <c r="I157" s="69">
        <v>1</v>
      </c>
      <c r="J157" s="69"/>
      <c r="K157" s="69"/>
    </row>
    <row r="158" spans="1:11" ht="22.5" customHeight="1" x14ac:dyDescent="0.25">
      <c r="A158" s="1296" t="s">
        <v>2337</v>
      </c>
      <c r="B158" s="1302"/>
      <c r="C158" s="266">
        <v>3</v>
      </c>
      <c r="D158" s="266">
        <v>2</v>
      </c>
      <c r="E158" s="439">
        <v>2</v>
      </c>
      <c r="F158" s="439">
        <v>2</v>
      </c>
      <c r="I158" s="69">
        <v>1</v>
      </c>
      <c r="J158" s="69"/>
      <c r="K158" s="69"/>
    </row>
    <row r="159" spans="1:11" ht="15" customHeight="1" x14ac:dyDescent="0.25">
      <c r="A159" s="78" t="s">
        <v>2338</v>
      </c>
      <c r="C159" s="373"/>
      <c r="D159" s="373"/>
      <c r="E159" s="373"/>
      <c r="F159" s="137"/>
      <c r="I159" s="70"/>
      <c r="J159" s="70"/>
      <c r="K159" s="70"/>
    </row>
    <row r="160" spans="1:11" x14ac:dyDescent="0.25">
      <c r="A160" s="78" t="s">
        <v>2339</v>
      </c>
      <c r="C160" s="373"/>
      <c r="D160" s="373"/>
      <c r="E160" s="373"/>
      <c r="F160" s="137"/>
      <c r="I160" s="70"/>
      <c r="J160" s="70"/>
      <c r="K160" s="70"/>
    </row>
    <row r="161" spans="1:11" x14ac:dyDescent="0.25">
      <c r="A161" s="78" t="s">
        <v>2340</v>
      </c>
      <c r="C161" s="373"/>
      <c r="D161" s="373"/>
      <c r="E161" s="373"/>
      <c r="F161" s="137"/>
      <c r="I161" s="70"/>
      <c r="J161" s="70"/>
      <c r="K161" s="70"/>
    </row>
    <row r="162" spans="1:11" ht="15" customHeight="1" x14ac:dyDescent="0.25">
      <c r="A162" s="1195"/>
      <c r="C162" s="373"/>
      <c r="D162" s="373"/>
      <c r="E162" s="373"/>
      <c r="F162" s="137"/>
    </row>
    <row r="163" spans="1:11" x14ac:dyDescent="0.25">
      <c r="A163" s="1298" t="s">
        <v>2173</v>
      </c>
      <c r="B163" s="1299"/>
      <c r="C163" s="41" t="s">
        <v>2174</v>
      </c>
      <c r="D163" s="42"/>
      <c r="E163" s="43"/>
      <c r="F163" s="74"/>
    </row>
    <row r="164" spans="1:11" ht="30" x14ac:dyDescent="0.25">
      <c r="A164" s="1300"/>
      <c r="B164" s="1301"/>
      <c r="C164" s="122" t="s">
        <v>2175</v>
      </c>
      <c r="D164" s="123" t="s">
        <v>2176</v>
      </c>
      <c r="E164" s="122" t="s">
        <v>2177</v>
      </c>
      <c r="F164" s="123" t="s">
        <v>2178</v>
      </c>
      <c r="I164" s="654" t="s">
        <v>2179</v>
      </c>
      <c r="J164" s="217" t="s">
        <v>2180</v>
      </c>
      <c r="K164" s="654" t="s">
        <v>2181</v>
      </c>
    </row>
    <row r="165" spans="1:11" x14ac:dyDescent="0.25">
      <c r="A165" s="1296" t="s">
        <v>2341</v>
      </c>
      <c r="B165" s="1303"/>
      <c r="C165" s="500" t="s">
        <v>2306</v>
      </c>
      <c r="D165" s="311">
        <v>1.5757000000000001</v>
      </c>
      <c r="E165" s="311" t="s">
        <v>2306</v>
      </c>
      <c r="F165" s="685" t="s">
        <v>2342</v>
      </c>
      <c r="I165" s="669">
        <v>1</v>
      </c>
      <c r="J165" s="669"/>
      <c r="K165" s="669"/>
    </row>
    <row r="166" spans="1:11" x14ac:dyDescent="0.25">
      <c r="A166" s="1308" t="s">
        <v>2343</v>
      </c>
      <c r="B166" s="1309"/>
      <c r="C166" s="500">
        <v>800</v>
      </c>
      <c r="D166" s="866" t="s">
        <v>2344</v>
      </c>
      <c r="E166" s="707">
        <v>840</v>
      </c>
      <c r="F166" s="867">
        <v>1050</v>
      </c>
      <c r="I166" s="670">
        <v>1</v>
      </c>
      <c r="J166" s="669"/>
      <c r="K166" s="670"/>
    </row>
    <row r="167" spans="1:11" ht="45" customHeight="1" x14ac:dyDescent="0.25">
      <c r="A167" s="1310" t="s">
        <v>2345</v>
      </c>
      <c r="B167" s="1311"/>
      <c r="C167" s="24" t="s">
        <v>2346</v>
      </c>
      <c r="D167" s="77" t="s">
        <v>2306</v>
      </c>
      <c r="E167" s="868">
        <v>6</v>
      </c>
      <c r="F167" s="868">
        <v>8.1</v>
      </c>
      <c r="I167" s="669">
        <v>1</v>
      </c>
      <c r="J167" s="669"/>
      <c r="K167" s="669"/>
    </row>
    <row r="168" spans="1:11" ht="18" customHeight="1" x14ac:dyDescent="0.25">
      <c r="A168" s="1165" t="s">
        <v>2347</v>
      </c>
      <c r="B168" s="374"/>
      <c r="C168" s="376"/>
      <c r="D168" s="376"/>
      <c r="E168" s="376"/>
      <c r="F168" s="376"/>
    </row>
    <row r="169" spans="1:11" ht="75.75" customHeight="1" x14ac:dyDescent="0.25">
      <c r="A169" s="1365" t="s">
        <v>2348</v>
      </c>
      <c r="B169" s="1366"/>
      <c r="C169" s="1366"/>
      <c r="D169" s="1366"/>
      <c r="E169" s="1366"/>
      <c r="F169" s="1366"/>
    </row>
    <row r="170" spans="1:11" ht="15" customHeight="1" x14ac:dyDescent="0.25">
      <c r="A170" s="1165"/>
      <c r="B170" s="374"/>
      <c r="C170" s="376"/>
      <c r="D170" s="376"/>
      <c r="E170" s="376"/>
      <c r="F170" s="376"/>
    </row>
    <row r="171" spans="1:11" ht="28.5" customHeight="1" x14ac:dyDescent="0.25">
      <c r="A171" s="1298" t="s">
        <v>2173</v>
      </c>
      <c r="B171" s="1299"/>
      <c r="C171" s="41" t="s">
        <v>2174</v>
      </c>
      <c r="D171" s="42"/>
      <c r="E171" s="43"/>
    </row>
    <row r="172" spans="1:11" ht="32.25" customHeight="1" x14ac:dyDescent="0.25">
      <c r="A172" s="1300"/>
      <c r="B172" s="1301"/>
      <c r="C172" s="118" t="s">
        <v>2175</v>
      </c>
      <c r="D172" s="119" t="s">
        <v>2176</v>
      </c>
      <c r="E172" s="122" t="s">
        <v>2177</v>
      </c>
      <c r="F172" s="123" t="s">
        <v>2178</v>
      </c>
      <c r="I172" s="654" t="s">
        <v>2179</v>
      </c>
      <c r="J172" s="217" t="s">
        <v>2180</v>
      </c>
      <c r="K172" s="654" t="s">
        <v>2181</v>
      </c>
    </row>
    <row r="173" spans="1:11" x14ac:dyDescent="0.25">
      <c r="A173" s="1296" t="s">
        <v>2349</v>
      </c>
      <c r="B173" s="1302"/>
      <c r="C173" s="738">
        <v>1136807</v>
      </c>
      <c r="D173" s="739">
        <v>1191345</v>
      </c>
      <c r="E173" s="741" t="s">
        <v>2350</v>
      </c>
      <c r="F173" s="742" t="s">
        <v>2351</v>
      </c>
      <c r="I173" s="669"/>
      <c r="J173" s="669">
        <v>1</v>
      </c>
      <c r="K173" s="669"/>
    </row>
    <row r="174" spans="1:11" x14ac:dyDescent="0.25">
      <c r="A174" s="1296" t="s">
        <v>2352</v>
      </c>
      <c r="B174" s="1302"/>
      <c r="C174" s="738">
        <v>2046252</v>
      </c>
      <c r="D174" s="740">
        <v>2197690</v>
      </c>
      <c r="E174" s="741" t="s">
        <v>2353</v>
      </c>
      <c r="F174" s="743" t="s">
        <v>2354</v>
      </c>
      <c r="I174" s="669"/>
      <c r="J174" s="669">
        <v>1</v>
      </c>
      <c r="K174" s="669"/>
    </row>
    <row r="175" spans="1:11" ht="15.75" customHeight="1" x14ac:dyDescent="0.25">
      <c r="A175" s="1296" t="s">
        <v>2355</v>
      </c>
      <c r="B175" s="1302"/>
      <c r="C175" s="738">
        <v>82</v>
      </c>
      <c r="D175" s="740" t="s">
        <v>2195</v>
      </c>
      <c r="E175" s="741">
        <v>83</v>
      </c>
      <c r="F175" s="743">
        <v>83</v>
      </c>
      <c r="I175" s="771">
        <v>1</v>
      </c>
      <c r="J175" s="771"/>
      <c r="K175" s="771"/>
    </row>
    <row r="176" spans="1:11" ht="15" customHeight="1" x14ac:dyDescent="0.25">
      <c r="A176" s="78"/>
      <c r="C176" s="373"/>
      <c r="D176" s="373"/>
      <c r="E176" s="373"/>
      <c r="F176" s="137"/>
      <c r="H176" s="245" t="s">
        <v>2356</v>
      </c>
      <c r="I176" s="699">
        <f>SUM(I154:I158,I165:I167,I173:I175)</f>
        <v>9</v>
      </c>
      <c r="J176" s="699">
        <f>SUM(J154:J158,J165:J167,J173:J175)</f>
        <v>2</v>
      </c>
      <c r="K176" s="699">
        <f>SUM(K154:K158,K165:K167,K173:K175)</f>
        <v>0</v>
      </c>
    </row>
    <row r="177" spans="1:11" ht="15" customHeight="1" x14ac:dyDescent="0.25">
      <c r="A177" s="78"/>
      <c r="C177" s="373"/>
      <c r="D177" s="373"/>
      <c r="E177" s="373"/>
      <c r="F177" s="137"/>
    </row>
    <row r="178" spans="1:11" ht="24" customHeight="1" x14ac:dyDescent="0.25">
      <c r="A178" s="1298" t="s">
        <v>2173</v>
      </c>
      <c r="B178" s="1299"/>
      <c r="C178" s="41" t="s">
        <v>2174</v>
      </c>
      <c r="D178" s="42"/>
      <c r="E178" s="43"/>
    </row>
    <row r="179" spans="1:11" ht="30" customHeight="1" x14ac:dyDescent="0.25">
      <c r="A179" s="1300"/>
      <c r="B179" s="1301"/>
      <c r="C179" s="122" t="s">
        <v>2175</v>
      </c>
      <c r="D179" s="123" t="s">
        <v>2176</v>
      </c>
      <c r="E179" s="122" t="s">
        <v>2177</v>
      </c>
      <c r="F179" s="123" t="s">
        <v>2178</v>
      </c>
      <c r="I179" s="654" t="s">
        <v>2179</v>
      </c>
      <c r="J179" s="217" t="s">
        <v>2180</v>
      </c>
      <c r="K179" s="654" t="s">
        <v>2181</v>
      </c>
    </row>
    <row r="180" spans="1:11" ht="36.75" customHeight="1" x14ac:dyDescent="0.25">
      <c r="A180" s="1296" t="s">
        <v>2357</v>
      </c>
      <c r="B180" s="1302"/>
      <c r="C180" s="869">
        <v>78</v>
      </c>
      <c r="D180" s="871" t="s">
        <v>2358</v>
      </c>
      <c r="E180" s="244">
        <v>79</v>
      </c>
      <c r="F180" s="870">
        <v>79</v>
      </c>
      <c r="I180" s="669">
        <v>1</v>
      </c>
      <c r="J180" s="669"/>
      <c r="K180" s="669"/>
    </row>
    <row r="181" spans="1:11" ht="18.75" customHeight="1" x14ac:dyDescent="0.25">
      <c r="A181" s="1296" t="s">
        <v>2359</v>
      </c>
      <c r="B181" s="1297"/>
      <c r="C181" s="512" t="s">
        <v>2306</v>
      </c>
      <c r="D181" s="873" t="s">
        <v>2360</v>
      </c>
      <c r="E181" s="512" t="s">
        <v>2306</v>
      </c>
      <c r="F181" s="878" t="s">
        <v>1112</v>
      </c>
      <c r="I181" s="669">
        <v>1</v>
      </c>
      <c r="J181" s="669"/>
      <c r="K181" s="669"/>
    </row>
    <row r="182" spans="1:11" ht="28.5" customHeight="1" x14ac:dyDescent="0.25">
      <c r="A182" s="1296" t="s">
        <v>2361</v>
      </c>
      <c r="B182" s="1297"/>
      <c r="C182" s="1356" t="s">
        <v>2297</v>
      </c>
      <c r="D182" s="1357"/>
      <c r="E182" s="1358"/>
      <c r="F182" s="865" t="s">
        <v>2306</v>
      </c>
      <c r="I182" s="669"/>
      <c r="J182" s="669"/>
      <c r="K182" s="669">
        <v>1</v>
      </c>
    </row>
    <row r="183" spans="1:11" ht="27.75" customHeight="1" x14ac:dyDescent="0.25">
      <c r="A183" s="1296" t="s">
        <v>2362</v>
      </c>
      <c r="B183" s="1297"/>
      <c r="C183" s="1356" t="s">
        <v>2297</v>
      </c>
      <c r="D183" s="1357"/>
      <c r="E183" s="1358"/>
      <c r="F183" s="311" t="s">
        <v>2306</v>
      </c>
      <c r="I183" s="218"/>
      <c r="J183" s="218"/>
      <c r="K183" s="218">
        <v>1</v>
      </c>
    </row>
    <row r="184" spans="1:11" ht="15" customHeight="1" x14ac:dyDescent="0.25">
      <c r="A184" s="1159"/>
      <c r="B184" s="377"/>
      <c r="C184" s="1196"/>
      <c r="E184" s="1196"/>
    </row>
    <row r="185" spans="1:11" ht="15" customHeight="1" x14ac:dyDescent="0.25">
      <c r="A185" s="1298" t="s">
        <v>2173</v>
      </c>
      <c r="B185" s="1299"/>
      <c r="C185" s="41" t="s">
        <v>2174</v>
      </c>
      <c r="D185" s="42"/>
      <c r="E185" s="43"/>
    </row>
    <row r="186" spans="1:11" ht="27.75" customHeight="1" x14ac:dyDescent="0.25">
      <c r="A186" s="1300"/>
      <c r="B186" s="1301"/>
      <c r="C186" s="122" t="s">
        <v>2175</v>
      </c>
      <c r="D186" s="123" t="s">
        <v>2176</v>
      </c>
      <c r="E186" s="122" t="s">
        <v>2177</v>
      </c>
      <c r="F186" s="123" t="s">
        <v>2178</v>
      </c>
      <c r="I186" s="654" t="s">
        <v>2179</v>
      </c>
      <c r="J186" s="217" t="s">
        <v>2180</v>
      </c>
      <c r="K186" s="654" t="s">
        <v>2181</v>
      </c>
    </row>
    <row r="187" spans="1:11" ht="27" customHeight="1" x14ac:dyDescent="0.25">
      <c r="A187" s="1296" t="s">
        <v>2363</v>
      </c>
      <c r="B187" s="1297"/>
      <c r="C187" s="744" t="s">
        <v>2364</v>
      </c>
      <c r="D187" s="747" t="s">
        <v>115</v>
      </c>
      <c r="E187" s="754" t="s">
        <v>115</v>
      </c>
      <c r="F187" s="754" t="s">
        <v>115</v>
      </c>
      <c r="I187" s="69">
        <v>1</v>
      </c>
      <c r="J187" s="69"/>
      <c r="K187" s="69"/>
    </row>
    <row r="188" spans="1:11" ht="25.5" customHeight="1" x14ac:dyDescent="0.25">
      <c r="A188" s="1296" t="s">
        <v>2365</v>
      </c>
      <c r="B188" s="1297"/>
      <c r="C188" s="1359" t="s">
        <v>2297</v>
      </c>
      <c r="D188" s="1360"/>
      <c r="E188" s="1361"/>
      <c r="F188" s="753" t="s">
        <v>2195</v>
      </c>
      <c r="I188" s="69"/>
      <c r="J188" s="69"/>
      <c r="K188" s="69">
        <v>1</v>
      </c>
    </row>
    <row r="189" spans="1:11" ht="27.75" customHeight="1" x14ac:dyDescent="0.25">
      <c r="A189" s="1296" t="s">
        <v>2366</v>
      </c>
      <c r="B189" s="1297"/>
      <c r="C189" s="745" t="s">
        <v>2346</v>
      </c>
      <c r="D189" s="749" t="s">
        <v>115</v>
      </c>
      <c r="E189" s="757" t="s">
        <v>2367</v>
      </c>
      <c r="F189" s="755" t="s">
        <v>115</v>
      </c>
      <c r="I189" s="69">
        <v>1</v>
      </c>
      <c r="J189" s="69"/>
      <c r="K189" s="69"/>
    </row>
    <row r="190" spans="1:11" ht="78.75" customHeight="1" x14ac:dyDescent="0.25">
      <c r="A190" s="1296" t="s">
        <v>2368</v>
      </c>
      <c r="B190" s="1297"/>
      <c r="C190" s="745" t="s">
        <v>2346</v>
      </c>
      <c r="D190" s="748"/>
      <c r="E190" s="757" t="s">
        <v>2346</v>
      </c>
      <c r="F190" s="756" t="s">
        <v>2369</v>
      </c>
      <c r="I190" s="217">
        <v>1</v>
      </c>
      <c r="J190" s="217"/>
      <c r="K190" s="217"/>
    </row>
    <row r="191" spans="1:11" ht="75.75" customHeight="1" x14ac:dyDescent="0.25">
      <c r="A191" s="1296" t="s">
        <v>2370</v>
      </c>
      <c r="B191" s="1297"/>
      <c r="C191" s="746" t="s">
        <v>2371</v>
      </c>
      <c r="D191" s="750" t="s">
        <v>2195</v>
      </c>
      <c r="E191" s="746" t="s">
        <v>2371</v>
      </c>
      <c r="F191" s="483" t="s">
        <v>2195</v>
      </c>
      <c r="I191" s="189"/>
      <c r="J191" s="189"/>
      <c r="K191" s="669">
        <v>1</v>
      </c>
    </row>
    <row r="192" spans="1:11" x14ac:dyDescent="0.25">
      <c r="A192" s="78"/>
    </row>
    <row r="193" spans="1:11" ht="15.75" customHeight="1" x14ac:dyDescent="0.25">
      <c r="A193" s="1298" t="s">
        <v>2173</v>
      </c>
      <c r="B193" s="1299"/>
      <c r="C193" s="41" t="s">
        <v>2174</v>
      </c>
      <c r="D193" s="42"/>
      <c r="E193" s="43"/>
      <c r="I193" s="70"/>
      <c r="J193" s="70"/>
      <c r="K193" s="70"/>
    </row>
    <row r="194" spans="1:11" ht="30" x14ac:dyDescent="0.25">
      <c r="A194" s="1300"/>
      <c r="B194" s="1301"/>
      <c r="C194" s="118" t="s">
        <v>2175</v>
      </c>
      <c r="D194" s="119" t="s">
        <v>2176</v>
      </c>
      <c r="E194" s="122" t="s">
        <v>2177</v>
      </c>
      <c r="F194" s="123" t="s">
        <v>2178</v>
      </c>
      <c r="I194" s="216" t="s">
        <v>2179</v>
      </c>
      <c r="J194" s="69" t="s">
        <v>2180</v>
      </c>
      <c r="K194" s="216" t="s">
        <v>2181</v>
      </c>
    </row>
    <row r="195" spans="1:11" ht="18.75" customHeight="1" x14ac:dyDescent="0.25">
      <c r="A195" s="1296" t="s">
        <v>2372</v>
      </c>
      <c r="B195" s="1302"/>
      <c r="C195" s="138">
        <v>21.93</v>
      </c>
      <c r="D195" s="138">
        <v>18</v>
      </c>
      <c r="E195" s="435" t="s">
        <v>2373</v>
      </c>
      <c r="F195" s="435" t="s">
        <v>2374</v>
      </c>
      <c r="I195" s="216">
        <v>1</v>
      </c>
      <c r="J195" s="69"/>
      <c r="K195" s="216"/>
    </row>
    <row r="196" spans="1:11" ht="18" customHeight="1" x14ac:dyDescent="0.25">
      <c r="A196" s="1296" t="s">
        <v>2375</v>
      </c>
      <c r="B196" s="1302"/>
      <c r="C196" s="751">
        <v>12.52</v>
      </c>
      <c r="D196" s="751">
        <v>6.45</v>
      </c>
      <c r="E196" s="437" t="s">
        <v>2376</v>
      </c>
      <c r="F196" s="437" t="s">
        <v>2377</v>
      </c>
      <c r="I196" s="69">
        <v>1</v>
      </c>
      <c r="J196" s="69"/>
      <c r="K196" s="69"/>
    </row>
    <row r="197" spans="1:11" ht="20.25" customHeight="1" x14ac:dyDescent="0.25">
      <c r="A197" s="1296" t="s">
        <v>2378</v>
      </c>
      <c r="B197" s="1302"/>
      <c r="C197" s="138" t="s">
        <v>2379</v>
      </c>
      <c r="D197" s="138">
        <v>18.75</v>
      </c>
      <c r="E197" s="435" t="s">
        <v>2379</v>
      </c>
      <c r="F197" s="435" t="s">
        <v>2380</v>
      </c>
      <c r="I197" s="69">
        <v>1</v>
      </c>
      <c r="J197" s="69"/>
      <c r="K197" s="69"/>
    </row>
    <row r="198" spans="1:11" ht="27.75" customHeight="1" x14ac:dyDescent="0.25">
      <c r="A198" s="1296" t="s">
        <v>2381</v>
      </c>
      <c r="B198" s="1302"/>
      <c r="C198" s="752">
        <v>66.06</v>
      </c>
      <c r="D198" s="136">
        <v>44.71</v>
      </c>
      <c r="E198" s="758" t="s">
        <v>2382</v>
      </c>
      <c r="F198" s="759">
        <v>51.77</v>
      </c>
      <c r="I198" s="69"/>
      <c r="J198" s="69">
        <v>1</v>
      </c>
      <c r="K198" s="69"/>
    </row>
    <row r="199" spans="1:11" ht="27" customHeight="1" x14ac:dyDescent="0.25">
      <c r="A199" s="1296" t="s">
        <v>2383</v>
      </c>
      <c r="B199" s="1302"/>
      <c r="C199" s="138">
        <v>0.57999999999999996</v>
      </c>
      <c r="D199" s="136">
        <v>0.36</v>
      </c>
      <c r="E199" s="435" t="s">
        <v>2384</v>
      </c>
      <c r="F199" s="759">
        <v>0.38</v>
      </c>
      <c r="I199" s="69"/>
      <c r="J199" s="69">
        <v>1</v>
      </c>
      <c r="K199" s="69"/>
    </row>
    <row r="200" spans="1:11" ht="25.5" customHeight="1" x14ac:dyDescent="0.25">
      <c r="A200" s="1296" t="s">
        <v>2385</v>
      </c>
      <c r="B200" s="1302"/>
      <c r="C200" s="138">
        <v>37.5</v>
      </c>
      <c r="D200" s="136">
        <v>32.5</v>
      </c>
      <c r="E200" s="435" t="s">
        <v>2386</v>
      </c>
      <c r="F200" s="759">
        <v>43.1</v>
      </c>
      <c r="I200" s="69"/>
      <c r="J200" s="69">
        <v>1</v>
      </c>
      <c r="K200" s="69"/>
    </row>
    <row r="201" spans="1:11" ht="27" customHeight="1" x14ac:dyDescent="0.25">
      <c r="A201" s="1296" t="s">
        <v>2387</v>
      </c>
      <c r="B201" s="1302"/>
      <c r="C201" s="138">
        <v>16.8</v>
      </c>
      <c r="D201" s="136">
        <v>36.5</v>
      </c>
      <c r="E201" s="435" t="s">
        <v>2388</v>
      </c>
      <c r="F201" s="759">
        <v>35.200000000000003</v>
      </c>
      <c r="I201" s="69"/>
      <c r="J201" s="69">
        <v>1</v>
      </c>
      <c r="K201" s="69"/>
    </row>
    <row r="202" spans="1:11" ht="20.25" customHeight="1" x14ac:dyDescent="0.25">
      <c r="A202" s="1296" t="s">
        <v>2389</v>
      </c>
      <c r="B202" s="1302"/>
      <c r="C202" s="138">
        <v>63</v>
      </c>
      <c r="D202" s="136">
        <v>64</v>
      </c>
      <c r="E202" s="435">
        <v>63</v>
      </c>
      <c r="F202" s="439">
        <v>64</v>
      </c>
      <c r="I202" s="69">
        <v>1</v>
      </c>
      <c r="J202" s="69"/>
      <c r="K202" s="69"/>
    </row>
    <row r="203" spans="1:11" ht="17.25" customHeight="1" x14ac:dyDescent="0.25">
      <c r="A203" s="78"/>
      <c r="H203" s="245" t="s">
        <v>2390</v>
      </c>
      <c r="I203" s="699">
        <f>SUM(I180:I183,I187:I191,I195:I202)</f>
        <v>9</v>
      </c>
      <c r="J203" s="699">
        <f>SUM(J180:J183,J187:J191,J195:J202)</f>
        <v>4</v>
      </c>
      <c r="K203" s="699">
        <f>SUM(K180:K183,K187:K191,K195:K202)</f>
        <v>4</v>
      </c>
    </row>
    <row r="204" spans="1:11" x14ac:dyDescent="0.25">
      <c r="A204" s="49"/>
      <c r="B204" s="31"/>
      <c r="C204" s="31"/>
      <c r="D204" s="31"/>
      <c r="E204" s="31"/>
      <c r="F204" s="31"/>
      <c r="I204" s="70"/>
      <c r="J204" s="70"/>
      <c r="K204" s="70"/>
    </row>
    <row r="205" spans="1:11" x14ac:dyDescent="0.25">
      <c r="A205" s="1298" t="s">
        <v>2173</v>
      </c>
      <c r="B205" s="1299"/>
      <c r="C205" s="41" t="s">
        <v>2174</v>
      </c>
      <c r="D205" s="42"/>
      <c r="E205" s="43"/>
      <c r="I205" s="70"/>
      <c r="J205" s="70"/>
      <c r="K205" s="70"/>
    </row>
    <row r="206" spans="1:11" ht="34.5" customHeight="1" x14ac:dyDescent="0.25">
      <c r="A206" s="1300"/>
      <c r="B206" s="1301"/>
      <c r="C206" s="122" t="s">
        <v>2175</v>
      </c>
      <c r="D206" s="123" t="s">
        <v>2176</v>
      </c>
      <c r="E206" s="122" t="s">
        <v>2177</v>
      </c>
      <c r="F206" s="123" t="s">
        <v>2178</v>
      </c>
      <c r="I206" s="216" t="s">
        <v>2179</v>
      </c>
      <c r="J206" s="69" t="s">
        <v>2180</v>
      </c>
      <c r="K206" s="216" t="s">
        <v>2181</v>
      </c>
    </row>
    <row r="207" spans="1:11" ht="20.25" customHeight="1" x14ac:dyDescent="0.25">
      <c r="A207" s="1296" t="s">
        <v>2391</v>
      </c>
      <c r="B207" s="1302"/>
      <c r="C207" s="180" t="s">
        <v>2392</v>
      </c>
      <c r="D207" s="136">
        <v>1891</v>
      </c>
      <c r="E207" s="439" t="s">
        <v>2392</v>
      </c>
      <c r="F207" s="663" t="s">
        <v>2393</v>
      </c>
      <c r="I207" s="69">
        <v>1</v>
      </c>
      <c r="J207" s="69"/>
      <c r="K207" s="69"/>
    </row>
    <row r="208" spans="1:11" ht="74.25" customHeight="1" x14ac:dyDescent="0.25">
      <c r="A208" s="1296" t="s">
        <v>2394</v>
      </c>
      <c r="B208" s="1302"/>
      <c r="C208" s="180" t="s">
        <v>2395</v>
      </c>
      <c r="D208" s="896" t="s">
        <v>2396</v>
      </c>
      <c r="E208" s="221" t="s">
        <v>2395</v>
      </c>
      <c r="F208" s="872" t="s">
        <v>2397</v>
      </c>
      <c r="I208" s="217"/>
      <c r="J208" s="217"/>
      <c r="K208" s="217">
        <v>1</v>
      </c>
    </row>
    <row r="209" spans="1:11" ht="30" customHeight="1" x14ac:dyDescent="0.25">
      <c r="A209" s="1296" t="s">
        <v>2398</v>
      </c>
      <c r="B209" s="1303"/>
      <c r="C209" s="1305" t="s">
        <v>2297</v>
      </c>
      <c r="D209" s="1306"/>
      <c r="E209" s="1307"/>
      <c r="F209" s="216" t="s">
        <v>2306</v>
      </c>
      <c r="I209" s="669"/>
      <c r="J209" s="669"/>
      <c r="K209" s="669">
        <v>1</v>
      </c>
    </row>
    <row r="210" spans="1:11" ht="30" customHeight="1" x14ac:dyDescent="0.25">
      <c r="A210" s="1296" t="s">
        <v>2399</v>
      </c>
      <c r="B210" s="1297"/>
      <c r="C210" s="1305" t="s">
        <v>2297</v>
      </c>
      <c r="D210" s="1306"/>
      <c r="E210" s="1307"/>
      <c r="F210" s="216" t="s">
        <v>2306</v>
      </c>
      <c r="I210" s="669"/>
      <c r="J210" s="669"/>
      <c r="K210" s="669">
        <v>1</v>
      </c>
    </row>
    <row r="211" spans="1:11" x14ac:dyDescent="0.25">
      <c r="A211" s="1296" t="s">
        <v>2400</v>
      </c>
      <c r="B211" s="1302"/>
      <c r="C211" s="136">
        <v>1</v>
      </c>
      <c r="D211" s="136">
        <v>1</v>
      </c>
      <c r="E211" s="240">
        <v>1</v>
      </c>
      <c r="F211" s="240">
        <v>1</v>
      </c>
      <c r="I211" s="218">
        <v>1</v>
      </c>
      <c r="J211" s="218"/>
      <c r="K211" s="218"/>
    </row>
    <row r="212" spans="1:11" ht="30.75" customHeight="1" x14ac:dyDescent="0.25">
      <c r="A212" s="1296" t="s">
        <v>2401</v>
      </c>
      <c r="B212" s="1303"/>
      <c r="C212" s="1305" t="s">
        <v>2297</v>
      </c>
      <c r="D212" s="1306"/>
      <c r="E212" s="1307"/>
      <c r="F212" s="216" t="s">
        <v>2306</v>
      </c>
      <c r="I212" s="69"/>
      <c r="J212" s="69"/>
      <c r="K212" s="69">
        <v>1</v>
      </c>
    </row>
    <row r="213" spans="1:11" ht="43.5" customHeight="1" x14ac:dyDescent="0.25">
      <c r="A213" s="1296" t="s">
        <v>2402</v>
      </c>
      <c r="B213" s="1297"/>
      <c r="C213" s="170">
        <v>0</v>
      </c>
      <c r="D213" s="765">
        <v>1</v>
      </c>
      <c r="E213" s="760">
        <v>1</v>
      </c>
      <c r="F213" s="897" t="s">
        <v>2403</v>
      </c>
      <c r="I213" s="69">
        <v>1</v>
      </c>
      <c r="J213" s="69"/>
      <c r="K213" s="69"/>
    </row>
    <row r="214" spans="1:11" ht="33" customHeight="1" x14ac:dyDescent="0.25">
      <c r="A214" s="1296" t="s">
        <v>2404</v>
      </c>
      <c r="B214" s="1297"/>
      <c r="C214" s="762" t="s">
        <v>2405</v>
      </c>
      <c r="D214" s="765">
        <v>1</v>
      </c>
      <c r="E214" s="761" t="s">
        <v>2405</v>
      </c>
      <c r="F214" s="897" t="s">
        <v>2406</v>
      </c>
      <c r="I214" s="69">
        <v>1</v>
      </c>
      <c r="J214" s="69"/>
      <c r="K214" s="69"/>
    </row>
    <row r="215" spans="1:11" ht="14.25" customHeight="1" x14ac:dyDescent="0.25">
      <c r="A215" s="78" t="s">
        <v>2407</v>
      </c>
      <c r="B215" s="374"/>
      <c r="C215" s="763"/>
    </row>
    <row r="216" spans="1:11" ht="16.5" customHeight="1" x14ac:dyDescent="0.25">
      <c r="A216" s="78"/>
    </row>
    <row r="217" spans="1:11" ht="15" customHeight="1" x14ac:dyDescent="0.25">
      <c r="A217" s="1298" t="s">
        <v>2173</v>
      </c>
      <c r="B217" s="1299"/>
      <c r="C217" s="41" t="s">
        <v>2174</v>
      </c>
      <c r="D217" s="42"/>
      <c r="E217" s="43"/>
    </row>
    <row r="218" spans="1:11" ht="29.25" customHeight="1" x14ac:dyDescent="0.25">
      <c r="A218" s="1300"/>
      <c r="B218" s="1301"/>
      <c r="C218" s="122" t="s">
        <v>2175</v>
      </c>
      <c r="D218" s="122" t="s">
        <v>2176</v>
      </c>
      <c r="E218" s="122" t="s">
        <v>2177</v>
      </c>
      <c r="F218" s="123" t="s">
        <v>2178</v>
      </c>
      <c r="I218" s="654" t="s">
        <v>2179</v>
      </c>
      <c r="J218" s="217" t="s">
        <v>2180</v>
      </c>
      <c r="K218" s="654" t="s">
        <v>2181</v>
      </c>
    </row>
    <row r="219" spans="1:11" ht="26.25" customHeight="1" x14ac:dyDescent="0.25">
      <c r="A219" s="1296" t="s">
        <v>2408</v>
      </c>
      <c r="B219" s="1297"/>
      <c r="C219" s="136">
        <v>50</v>
      </c>
      <c r="D219" s="136">
        <v>124</v>
      </c>
      <c r="E219" s="240">
        <v>50</v>
      </c>
      <c r="F219" s="447" t="s">
        <v>276</v>
      </c>
      <c r="I219" s="669">
        <v>1</v>
      </c>
      <c r="J219" s="669"/>
      <c r="K219" s="669"/>
    </row>
    <row r="220" spans="1:11" x14ac:dyDescent="0.25">
      <c r="A220" s="1296" t="s">
        <v>2409</v>
      </c>
      <c r="B220" s="1302"/>
      <c r="C220" s="136">
        <v>40</v>
      </c>
      <c r="D220" s="136">
        <v>18</v>
      </c>
      <c r="E220" s="240">
        <v>50</v>
      </c>
      <c r="F220" s="240">
        <v>50</v>
      </c>
      <c r="I220" s="669">
        <v>1</v>
      </c>
      <c r="J220" s="669"/>
      <c r="K220" s="669"/>
    </row>
    <row r="221" spans="1:11" ht="15" customHeight="1" x14ac:dyDescent="0.25">
      <c r="A221" s="1296" t="s">
        <v>2410</v>
      </c>
      <c r="B221" s="1302"/>
      <c r="C221" s="136">
        <v>2</v>
      </c>
      <c r="D221" s="136">
        <v>19</v>
      </c>
      <c r="E221" s="240">
        <v>2</v>
      </c>
      <c r="F221" s="240">
        <v>31</v>
      </c>
      <c r="I221" s="669">
        <v>1</v>
      </c>
      <c r="J221" s="669"/>
      <c r="K221" s="669"/>
    </row>
    <row r="222" spans="1:11" ht="15" customHeight="1" x14ac:dyDescent="0.25">
      <c r="A222" s="78"/>
    </row>
    <row r="223" spans="1:11" ht="15" customHeight="1" x14ac:dyDescent="0.25">
      <c r="A223" s="1298" t="s">
        <v>2173</v>
      </c>
      <c r="B223" s="1299"/>
      <c r="C223" s="41" t="s">
        <v>2174</v>
      </c>
      <c r="D223" s="42"/>
      <c r="E223" s="43"/>
    </row>
    <row r="224" spans="1:11" ht="29.25" customHeight="1" x14ac:dyDescent="0.25">
      <c r="A224" s="1300"/>
      <c r="B224" s="1301"/>
      <c r="C224" s="122" t="s">
        <v>2175</v>
      </c>
      <c r="D224" s="123" t="s">
        <v>2176</v>
      </c>
      <c r="E224" s="122" t="s">
        <v>2177</v>
      </c>
      <c r="F224" s="123" t="s">
        <v>2178</v>
      </c>
      <c r="I224" s="216" t="s">
        <v>2179</v>
      </c>
      <c r="J224" s="69" t="s">
        <v>2180</v>
      </c>
      <c r="K224" s="216" t="s">
        <v>2181</v>
      </c>
    </row>
    <row r="225" spans="1:11" ht="15" customHeight="1" x14ac:dyDescent="0.25">
      <c r="A225" s="1296" t="s">
        <v>2411</v>
      </c>
      <c r="B225" s="1302"/>
      <c r="C225" s="69">
        <v>19</v>
      </c>
      <c r="D225" s="69">
        <v>19</v>
      </c>
      <c r="E225" s="439" t="s">
        <v>2306</v>
      </c>
      <c r="F225" s="439" t="s">
        <v>2412</v>
      </c>
      <c r="I225" s="217">
        <v>1</v>
      </c>
      <c r="J225" s="217"/>
      <c r="K225" s="217"/>
    </row>
    <row r="226" spans="1:11" ht="15" customHeight="1" x14ac:dyDescent="0.25">
      <c r="A226" s="1296" t="s">
        <v>2413</v>
      </c>
      <c r="B226" s="1302"/>
      <c r="C226" s="136" t="s">
        <v>2414</v>
      </c>
      <c r="D226" s="217" t="s">
        <v>2415</v>
      </c>
      <c r="E226" s="69" t="s">
        <v>2414</v>
      </c>
      <c r="F226" s="69" t="s">
        <v>2195</v>
      </c>
      <c r="I226" s="733"/>
      <c r="J226" s="733"/>
      <c r="K226" s="669">
        <v>1</v>
      </c>
    </row>
    <row r="227" spans="1:11" ht="32.25" customHeight="1" x14ac:dyDescent="0.25">
      <c r="A227" s="1296" t="s">
        <v>2402</v>
      </c>
      <c r="B227" s="1297"/>
      <c r="C227" s="343">
        <v>0</v>
      </c>
      <c r="D227" s="765">
        <v>1</v>
      </c>
      <c r="E227" s="898">
        <v>0</v>
      </c>
      <c r="F227" s="766" t="s">
        <v>2403</v>
      </c>
      <c r="I227" s="669">
        <v>1</v>
      </c>
      <c r="J227" s="669"/>
      <c r="K227" s="669"/>
    </row>
    <row r="228" spans="1:11" ht="30.75" customHeight="1" x14ac:dyDescent="0.25">
      <c r="A228" s="1296" t="s">
        <v>2404</v>
      </c>
      <c r="B228" s="1297"/>
      <c r="C228" s="762" t="s">
        <v>2405</v>
      </c>
      <c r="D228" s="765">
        <v>1</v>
      </c>
      <c r="E228" s="761" t="s">
        <v>2405</v>
      </c>
      <c r="F228" s="448" t="s">
        <v>2416</v>
      </c>
      <c r="I228" s="669">
        <v>1</v>
      </c>
      <c r="J228" s="669"/>
      <c r="K228" s="669"/>
    </row>
    <row r="229" spans="1:11" x14ac:dyDescent="0.25">
      <c r="A229" s="1296" t="s">
        <v>2417</v>
      </c>
      <c r="B229" s="1297"/>
      <c r="C229" s="1305" t="s">
        <v>2297</v>
      </c>
      <c r="D229" s="1306"/>
      <c r="E229" s="1307"/>
      <c r="F229" s="69" t="s">
        <v>2195</v>
      </c>
      <c r="I229" s="669"/>
      <c r="J229" s="669"/>
      <c r="K229" s="669">
        <v>1</v>
      </c>
    </row>
    <row r="230" spans="1:11" x14ac:dyDescent="0.25">
      <c r="A230" s="78" t="s">
        <v>2418</v>
      </c>
      <c r="I230" s="70"/>
      <c r="J230" s="70"/>
      <c r="K230" s="70"/>
    </row>
    <row r="231" spans="1:11" ht="15" customHeight="1" x14ac:dyDescent="0.25">
      <c r="A231" s="1304" t="s">
        <v>2419</v>
      </c>
      <c r="B231" s="1304"/>
      <c r="C231" s="1304"/>
      <c r="D231" s="1304"/>
      <c r="E231" s="1304"/>
      <c r="F231" s="1304"/>
      <c r="G231" s="1304"/>
    </row>
    <row r="232" spans="1:11" ht="13.5" customHeight="1" x14ac:dyDescent="0.25">
      <c r="A232" s="49"/>
      <c r="B232" s="31"/>
      <c r="C232" s="31"/>
      <c r="D232" s="31"/>
      <c r="E232" s="31"/>
      <c r="F232" s="373"/>
    </row>
    <row r="233" spans="1:11" ht="15" customHeight="1" x14ac:dyDescent="0.25">
      <c r="A233" s="1298" t="s">
        <v>2173</v>
      </c>
      <c r="B233" s="1299"/>
      <c r="C233" s="41" t="s">
        <v>2174</v>
      </c>
      <c r="D233" s="42"/>
      <c r="E233" s="307"/>
    </row>
    <row r="234" spans="1:11" ht="25.5" customHeight="1" x14ac:dyDescent="0.25">
      <c r="A234" s="1300"/>
      <c r="B234" s="1301"/>
      <c r="C234" s="118" t="s">
        <v>2175</v>
      </c>
      <c r="D234" s="321" t="s">
        <v>2176</v>
      </c>
      <c r="E234" s="118" t="s">
        <v>2177</v>
      </c>
      <c r="F234" s="119" t="s">
        <v>2178</v>
      </c>
      <c r="I234" s="654" t="s">
        <v>2179</v>
      </c>
      <c r="J234" s="217" t="s">
        <v>2180</v>
      </c>
      <c r="K234" s="654" t="s">
        <v>2181</v>
      </c>
    </row>
    <row r="235" spans="1:11" ht="15" customHeight="1" x14ac:dyDescent="0.25">
      <c r="A235" s="1296" t="s">
        <v>2420</v>
      </c>
      <c r="B235" s="1302"/>
      <c r="C235" s="134">
        <v>0</v>
      </c>
      <c r="D235" s="134">
        <v>0</v>
      </c>
      <c r="E235" s="250">
        <v>0</v>
      </c>
      <c r="F235" s="250">
        <v>0</v>
      </c>
      <c r="I235" s="669">
        <v>1</v>
      </c>
      <c r="J235" s="669"/>
      <c r="K235" s="669"/>
    </row>
    <row r="236" spans="1:11" ht="15" customHeight="1" x14ac:dyDescent="0.25">
      <c r="A236" s="1296" t="s">
        <v>2421</v>
      </c>
      <c r="B236" s="1297"/>
      <c r="C236" s="1305" t="s">
        <v>2297</v>
      </c>
      <c r="D236" s="1306"/>
      <c r="E236" s="1307"/>
      <c r="F236" s="764" t="s">
        <v>2306</v>
      </c>
      <c r="I236" s="669"/>
      <c r="J236" s="669"/>
      <c r="K236" s="669">
        <v>1</v>
      </c>
    </row>
    <row r="237" spans="1:11" x14ac:dyDescent="0.25">
      <c r="A237" s="1296" t="s">
        <v>2422</v>
      </c>
      <c r="B237" s="1302"/>
      <c r="C237" s="134">
        <v>0</v>
      </c>
      <c r="D237" s="134">
        <v>0</v>
      </c>
      <c r="E237" s="250">
        <v>0</v>
      </c>
      <c r="F237" s="250">
        <v>0</v>
      </c>
      <c r="I237" s="669">
        <v>1</v>
      </c>
      <c r="J237" s="669"/>
      <c r="K237" s="669"/>
    </row>
    <row r="238" spans="1:11" x14ac:dyDescent="0.25">
      <c r="A238" s="1296" t="s">
        <v>2423</v>
      </c>
      <c r="B238" s="1297"/>
      <c r="C238" s="1305" t="s">
        <v>2297</v>
      </c>
      <c r="D238" s="1306"/>
      <c r="E238" s="1307"/>
      <c r="F238" s="764" t="s">
        <v>2306</v>
      </c>
      <c r="I238" s="669"/>
      <c r="J238" s="669"/>
      <c r="K238" s="669">
        <v>1</v>
      </c>
    </row>
    <row r="239" spans="1:11" x14ac:dyDescent="0.25">
      <c r="A239" s="1159"/>
      <c r="B239" s="377"/>
      <c r="C239" s="375"/>
      <c r="D239" s="375"/>
      <c r="H239" s="245" t="s">
        <v>2424</v>
      </c>
      <c r="I239" s="699">
        <f>SUM(I207:I214,I219:I221,I225:I229,I235:I238)</f>
        <v>12</v>
      </c>
      <c r="J239" s="699">
        <f>SUM(J207:J214,J219:J221,J225:J229,J235:J238)</f>
        <v>0</v>
      </c>
      <c r="K239" s="699">
        <f>SUM(K207:K214,K219:K221,K225:K229,K235:K238)</f>
        <v>8</v>
      </c>
    </row>
    <row r="240" spans="1:11" x14ac:dyDescent="0.25">
      <c r="A240" s="78"/>
    </row>
    <row r="241" spans="1:12" x14ac:dyDescent="0.25">
      <c r="A241" s="1298" t="s">
        <v>2173</v>
      </c>
      <c r="B241" s="1299"/>
      <c r="C241" s="41" t="s">
        <v>2174</v>
      </c>
      <c r="D241" s="42"/>
      <c r="E241" s="43"/>
    </row>
    <row r="242" spans="1:12" ht="25.5" customHeight="1" x14ac:dyDescent="0.25">
      <c r="A242" s="1300"/>
      <c r="B242" s="1301"/>
      <c r="C242" s="118" t="s">
        <v>2175</v>
      </c>
      <c r="D242" s="119" t="s">
        <v>2176</v>
      </c>
      <c r="E242" s="122" t="s">
        <v>2177</v>
      </c>
      <c r="F242" s="123" t="s">
        <v>2178</v>
      </c>
      <c r="I242" s="654" t="s">
        <v>2179</v>
      </c>
      <c r="J242" s="217" t="s">
        <v>2180</v>
      </c>
      <c r="K242" s="654" t="s">
        <v>2181</v>
      </c>
    </row>
    <row r="243" spans="1:12" ht="23.25" customHeight="1" x14ac:dyDescent="0.25">
      <c r="A243" s="1296" t="s">
        <v>2425</v>
      </c>
      <c r="B243" s="1302"/>
      <c r="C243" s="180">
        <v>62</v>
      </c>
      <c r="D243" s="180" t="s">
        <v>2195</v>
      </c>
      <c r="E243" s="180">
        <v>65</v>
      </c>
      <c r="F243" s="69" t="s">
        <v>2195</v>
      </c>
      <c r="I243" s="669"/>
      <c r="J243" s="669"/>
      <c r="K243" s="669">
        <v>1</v>
      </c>
    </row>
    <row r="244" spans="1:12" x14ac:dyDescent="0.25">
      <c r="A244" s="1296" t="s">
        <v>2426</v>
      </c>
      <c r="B244" s="1297"/>
      <c r="C244" s="1305" t="s">
        <v>2297</v>
      </c>
      <c r="D244" s="1306"/>
      <c r="E244" s="1307"/>
      <c r="F244" s="69" t="s">
        <v>2195</v>
      </c>
      <c r="I244" s="669"/>
      <c r="J244" s="669"/>
      <c r="K244" s="669">
        <v>1</v>
      </c>
    </row>
    <row r="245" spans="1:12" x14ac:dyDescent="0.25">
      <c r="A245" s="1296" t="s">
        <v>2427</v>
      </c>
      <c r="B245" s="1302"/>
      <c r="C245" s="180">
        <v>200</v>
      </c>
      <c r="D245" s="180" t="s">
        <v>2195</v>
      </c>
      <c r="E245" s="240">
        <v>215</v>
      </c>
      <c r="F245" s="240">
        <v>215</v>
      </c>
      <c r="I245" s="770">
        <v>1</v>
      </c>
      <c r="J245" s="770"/>
      <c r="K245" s="770"/>
    </row>
    <row r="246" spans="1:12" x14ac:dyDescent="0.25">
      <c r="A246" s="78"/>
      <c r="B246" s="374"/>
      <c r="H246" s="245" t="s">
        <v>2428</v>
      </c>
      <c r="I246" s="699">
        <f>SUM(I243:I245)</f>
        <v>1</v>
      </c>
      <c r="J246" s="699">
        <f>SUM(J243:J245)</f>
        <v>0</v>
      </c>
      <c r="K246" s="699">
        <f>SUM(K243:K245)</f>
        <v>2</v>
      </c>
    </row>
    <row r="247" spans="1:12" x14ac:dyDescent="0.25">
      <c r="A247" s="30"/>
      <c r="B247" s="374"/>
    </row>
    <row r="248" spans="1:12" ht="30" x14ac:dyDescent="0.25">
      <c r="A248" s="78"/>
      <c r="I248" s="654" t="s">
        <v>2179</v>
      </c>
      <c r="J248" s="217" t="s">
        <v>2180</v>
      </c>
      <c r="K248" s="654" t="s">
        <v>2181</v>
      </c>
    </row>
    <row r="249" spans="1:12" x14ac:dyDescent="0.25">
      <c r="A249" s="78"/>
      <c r="H249" s="772" t="s">
        <v>2160</v>
      </c>
      <c r="I249" s="773">
        <f>SUM(I44,I65,I84,I110,I150,I176,I203,I239,I246)</f>
        <v>89</v>
      </c>
      <c r="J249" s="773">
        <f>SUM(J44,J65,J84,J110,J150,J176,J203,J239,J246)</f>
        <v>23</v>
      </c>
      <c r="K249" s="774">
        <f>SUM(K44,K65,K84,K110,K150,K176,K203,K239,K246)</f>
        <v>23</v>
      </c>
      <c r="L249" s="775">
        <f>SUM(I249:K249)</f>
        <v>135</v>
      </c>
    </row>
  </sheetData>
  <mergeCells count="153">
    <mergeCell ref="C119:E119"/>
    <mergeCell ref="C148:E148"/>
    <mergeCell ref="C149:E149"/>
    <mergeCell ref="C182:E182"/>
    <mergeCell ref="C183:E183"/>
    <mergeCell ref="C188:E188"/>
    <mergeCell ref="C209:E209"/>
    <mergeCell ref="C210:E210"/>
    <mergeCell ref="C212:E212"/>
    <mergeCell ref="C128:E128"/>
    <mergeCell ref="A169:F169"/>
    <mergeCell ref="A133:A141"/>
    <mergeCell ref="A142:A144"/>
    <mergeCell ref="A146:B147"/>
    <mergeCell ref="A148:B148"/>
    <mergeCell ref="A149:B149"/>
    <mergeCell ref="A152:B153"/>
    <mergeCell ref="A122:A123"/>
    <mergeCell ref="A125:B126"/>
    <mergeCell ref="A127:B127"/>
    <mergeCell ref="A128:B128"/>
    <mergeCell ref="A130:B131"/>
    <mergeCell ref="A132:B132"/>
    <mergeCell ref="A165:B165"/>
    <mergeCell ref="C8:D8"/>
    <mergeCell ref="K88:K93"/>
    <mergeCell ref="A1:B2"/>
    <mergeCell ref="A42:B42"/>
    <mergeCell ref="A29:B29"/>
    <mergeCell ref="A30:B30"/>
    <mergeCell ref="A14:A16"/>
    <mergeCell ref="A3:A6"/>
    <mergeCell ref="A8:B8"/>
    <mergeCell ref="A12:B13"/>
    <mergeCell ref="A33:B34"/>
    <mergeCell ref="A35:B35"/>
    <mergeCell ref="A36:B36"/>
    <mergeCell ref="A17:A24"/>
    <mergeCell ref="A27:B28"/>
    <mergeCell ref="A49:B49"/>
    <mergeCell ref="A51:B52"/>
    <mergeCell ref="A53:B53"/>
    <mergeCell ref="A54:B54"/>
    <mergeCell ref="A55:B55"/>
    <mergeCell ref="A56:B56"/>
    <mergeCell ref="A37:B37"/>
    <mergeCell ref="A39:B40"/>
    <mergeCell ref="A41:B41"/>
    <mergeCell ref="A43:B43"/>
    <mergeCell ref="A46:B47"/>
    <mergeCell ref="A48:B48"/>
    <mergeCell ref="A68:B69"/>
    <mergeCell ref="A70:B70"/>
    <mergeCell ref="A71:B71"/>
    <mergeCell ref="A72:B72"/>
    <mergeCell ref="A73:B73"/>
    <mergeCell ref="A74:B74"/>
    <mergeCell ref="A58:B59"/>
    <mergeCell ref="A60:B60"/>
    <mergeCell ref="A61:B61"/>
    <mergeCell ref="A62:B62"/>
    <mergeCell ref="A63:B63"/>
    <mergeCell ref="A64:B64"/>
    <mergeCell ref="A66:K66"/>
    <mergeCell ref="A65:F65"/>
    <mergeCell ref="A86:B87"/>
    <mergeCell ref="A88:A93"/>
    <mergeCell ref="D88:D96"/>
    <mergeCell ref="F88:F96"/>
    <mergeCell ref="A95:B95"/>
    <mergeCell ref="A96:B96"/>
    <mergeCell ref="A75:B75"/>
    <mergeCell ref="A76:B76"/>
    <mergeCell ref="A79:B80"/>
    <mergeCell ref="A81:B81"/>
    <mergeCell ref="A82:B82"/>
    <mergeCell ref="A83:B83"/>
    <mergeCell ref="A108:B108"/>
    <mergeCell ref="A109:B109"/>
    <mergeCell ref="A112:B113"/>
    <mergeCell ref="A114:A118"/>
    <mergeCell ref="A119:B119"/>
    <mergeCell ref="A120:A121"/>
    <mergeCell ref="A98:B99"/>
    <mergeCell ref="A100:B100"/>
    <mergeCell ref="A101:B101"/>
    <mergeCell ref="A103:B104"/>
    <mergeCell ref="A105:A107"/>
    <mergeCell ref="A166:B166"/>
    <mergeCell ref="A167:B167"/>
    <mergeCell ref="A171:B172"/>
    <mergeCell ref="A173:B173"/>
    <mergeCell ref="A154:B154"/>
    <mergeCell ref="A155:B155"/>
    <mergeCell ref="A156:B156"/>
    <mergeCell ref="A157:B157"/>
    <mergeCell ref="A158:B158"/>
    <mergeCell ref="A163:B164"/>
    <mergeCell ref="A183:B183"/>
    <mergeCell ref="A185:B186"/>
    <mergeCell ref="A187:B187"/>
    <mergeCell ref="A188:B188"/>
    <mergeCell ref="A189:B189"/>
    <mergeCell ref="A190:B190"/>
    <mergeCell ref="A174:B174"/>
    <mergeCell ref="A175:B175"/>
    <mergeCell ref="A178:B179"/>
    <mergeCell ref="A180:B180"/>
    <mergeCell ref="A181:B181"/>
    <mergeCell ref="A182:B182"/>
    <mergeCell ref="A199:B199"/>
    <mergeCell ref="A200:B200"/>
    <mergeCell ref="A201:B201"/>
    <mergeCell ref="A202:B202"/>
    <mergeCell ref="A205:B206"/>
    <mergeCell ref="A207:B207"/>
    <mergeCell ref="A191:B191"/>
    <mergeCell ref="A193:B194"/>
    <mergeCell ref="A195:B195"/>
    <mergeCell ref="A196:B196"/>
    <mergeCell ref="A197:B197"/>
    <mergeCell ref="A198:B198"/>
    <mergeCell ref="A245:B245"/>
    <mergeCell ref="A235:B235"/>
    <mergeCell ref="A236:B236"/>
    <mergeCell ref="A237:B237"/>
    <mergeCell ref="A238:B238"/>
    <mergeCell ref="A241:B242"/>
    <mergeCell ref="A243:B243"/>
    <mergeCell ref="A225:B225"/>
    <mergeCell ref="A226:B226"/>
    <mergeCell ref="A227:B227"/>
    <mergeCell ref="A228:B228"/>
    <mergeCell ref="A229:B229"/>
    <mergeCell ref="A233:B234"/>
    <mergeCell ref="A231:G231"/>
    <mergeCell ref="C236:E236"/>
    <mergeCell ref="C238:E238"/>
    <mergeCell ref="C229:E229"/>
    <mergeCell ref="C244:E244"/>
    <mergeCell ref="A214:B214"/>
    <mergeCell ref="A217:B218"/>
    <mergeCell ref="A219:B219"/>
    <mergeCell ref="A220:B220"/>
    <mergeCell ref="A221:B221"/>
    <mergeCell ref="A223:B224"/>
    <mergeCell ref="A208:B208"/>
    <mergeCell ref="A209:B209"/>
    <mergeCell ref="A244:B244"/>
    <mergeCell ref="A210:B210"/>
    <mergeCell ref="A211:B211"/>
    <mergeCell ref="A212:B212"/>
    <mergeCell ref="A213:B213"/>
  </mergeCells>
  <pageMargins left="0.7" right="0.7" top="0.75" bottom="0.75" header="0.3" footer="0.3"/>
  <pageSetup paperSize="9" scale="53"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3C75-E17A-4616-BA44-24820860A7DB}">
  <dimension ref="A1:G35"/>
  <sheetViews>
    <sheetView zoomScaleNormal="100" workbookViewId="0">
      <selection activeCell="D26" sqref="D26:D29"/>
    </sheetView>
  </sheetViews>
  <sheetFormatPr defaultRowHeight="15" x14ac:dyDescent="0.25"/>
  <cols>
    <col min="1" max="1" width="19.85546875" customWidth="1"/>
    <col min="2" max="2" width="10.140625" customWidth="1"/>
    <col min="3" max="3" width="10" customWidth="1"/>
    <col min="4" max="4" width="11" customWidth="1"/>
    <col min="5" max="5" width="12.140625" customWidth="1"/>
    <col min="6" max="6" width="11.85546875" customWidth="1"/>
  </cols>
  <sheetData>
    <row r="1" spans="1:7" ht="30" x14ac:dyDescent="0.25">
      <c r="A1" s="1140" t="s">
        <v>2158</v>
      </c>
      <c r="B1" s="197" t="s">
        <v>276</v>
      </c>
      <c r="C1" s="197" t="s">
        <v>26</v>
      </c>
      <c r="D1" s="197" t="s">
        <v>457</v>
      </c>
      <c r="E1" s="198" t="s">
        <v>2160</v>
      </c>
      <c r="F1" s="70"/>
      <c r="G1" s="900" t="s">
        <v>2162</v>
      </c>
    </row>
    <row r="2" spans="1:7" x14ac:dyDescent="0.25">
      <c r="A2" s="1141" t="s">
        <v>2163</v>
      </c>
      <c r="B2" s="69"/>
      <c r="C2" s="69">
        <v>10</v>
      </c>
      <c r="D2" s="69"/>
      <c r="E2" s="222">
        <f t="shared" ref="E2:E34" si="0">SUM(B2:D2)</f>
        <v>10</v>
      </c>
      <c r="F2">
        <f>SUM(C2:C6)</f>
        <v>44</v>
      </c>
      <c r="G2">
        <f>SUM(E2:E6)</f>
        <v>44</v>
      </c>
    </row>
    <row r="3" spans="1:7" x14ac:dyDescent="0.25">
      <c r="A3" s="1141" t="s">
        <v>104</v>
      </c>
      <c r="B3" s="69"/>
      <c r="C3" s="69">
        <v>9</v>
      </c>
      <c r="D3" s="69"/>
      <c r="E3" s="222">
        <f t="shared" si="0"/>
        <v>9</v>
      </c>
    </row>
    <row r="4" spans="1:7" x14ac:dyDescent="0.25">
      <c r="A4" s="1142" t="s">
        <v>181</v>
      </c>
      <c r="B4" s="69"/>
      <c r="C4" s="69">
        <v>9</v>
      </c>
      <c r="D4" s="69"/>
      <c r="E4" s="222">
        <f t="shared" si="0"/>
        <v>9</v>
      </c>
    </row>
    <row r="5" spans="1:7" x14ac:dyDescent="0.25">
      <c r="A5" s="1142" t="s">
        <v>243</v>
      </c>
      <c r="B5" s="69"/>
      <c r="C5" s="69">
        <v>6</v>
      </c>
      <c r="D5" s="69"/>
      <c r="E5" s="222">
        <f t="shared" si="0"/>
        <v>6</v>
      </c>
    </row>
    <row r="6" spans="1:7" x14ac:dyDescent="0.25">
      <c r="A6" s="1142" t="s">
        <v>289</v>
      </c>
      <c r="B6" s="69"/>
      <c r="C6" s="69">
        <v>10</v>
      </c>
      <c r="D6" s="69"/>
      <c r="E6" s="222">
        <f t="shared" si="0"/>
        <v>10</v>
      </c>
    </row>
    <row r="7" spans="1:7" x14ac:dyDescent="0.25">
      <c r="A7" s="1143" t="s">
        <v>2164</v>
      </c>
      <c r="B7" s="69"/>
      <c r="C7" s="69">
        <v>5</v>
      </c>
      <c r="D7" s="69"/>
      <c r="E7" s="222">
        <f t="shared" si="0"/>
        <v>5</v>
      </c>
      <c r="F7">
        <v>17</v>
      </c>
      <c r="G7">
        <f>SUM(E7:E9)</f>
        <v>17</v>
      </c>
    </row>
    <row r="8" spans="1:7" x14ac:dyDescent="0.25">
      <c r="A8" s="1144" t="s">
        <v>399</v>
      </c>
      <c r="B8" s="69">
        <v>1</v>
      </c>
      <c r="C8" s="69">
        <v>5</v>
      </c>
      <c r="D8" s="69"/>
      <c r="E8" s="222">
        <f t="shared" si="0"/>
        <v>6</v>
      </c>
    </row>
    <row r="9" spans="1:7" x14ac:dyDescent="0.25">
      <c r="A9" s="1144" t="s">
        <v>440</v>
      </c>
      <c r="B9" s="69"/>
      <c r="C9" s="69">
        <v>6</v>
      </c>
      <c r="D9" s="69"/>
      <c r="E9" s="222">
        <f t="shared" si="0"/>
        <v>6</v>
      </c>
    </row>
    <row r="10" spans="1:7" x14ac:dyDescent="0.25">
      <c r="A10" s="1145" t="s">
        <v>2165</v>
      </c>
      <c r="B10" s="69">
        <v>1</v>
      </c>
      <c r="C10" s="69">
        <v>10</v>
      </c>
      <c r="D10" s="69"/>
      <c r="E10" s="222">
        <f t="shared" si="0"/>
        <v>11</v>
      </c>
      <c r="F10">
        <v>16</v>
      </c>
      <c r="G10">
        <f>SUM(E10:E11)</f>
        <v>16</v>
      </c>
    </row>
    <row r="11" spans="1:7" x14ac:dyDescent="0.25">
      <c r="A11" s="1145" t="s">
        <v>567</v>
      </c>
      <c r="B11" s="69"/>
      <c r="C11" s="69">
        <v>5</v>
      </c>
      <c r="D11" s="69"/>
      <c r="E11" s="222">
        <f t="shared" si="0"/>
        <v>5</v>
      </c>
    </row>
    <row r="12" spans="1:7" x14ac:dyDescent="0.25">
      <c r="A12" s="1146" t="s">
        <v>2166</v>
      </c>
      <c r="B12" s="69"/>
      <c r="C12" s="69">
        <v>16</v>
      </c>
      <c r="D12" s="69"/>
      <c r="E12" s="222">
        <f t="shared" si="0"/>
        <v>16</v>
      </c>
      <c r="F12">
        <v>63</v>
      </c>
      <c r="G12">
        <f>SUM(E12:E15)</f>
        <v>63</v>
      </c>
    </row>
    <row r="13" spans="1:7" x14ac:dyDescent="0.25">
      <c r="A13" s="1147" t="s">
        <v>733</v>
      </c>
      <c r="B13" s="69">
        <v>1</v>
      </c>
      <c r="C13" s="69">
        <v>11</v>
      </c>
      <c r="D13" s="69"/>
      <c r="E13" s="222">
        <f t="shared" si="0"/>
        <v>12</v>
      </c>
    </row>
    <row r="14" spans="1:7" x14ac:dyDescent="0.25">
      <c r="A14" s="1147" t="s">
        <v>826</v>
      </c>
      <c r="B14" s="69"/>
      <c r="C14" s="69">
        <v>15</v>
      </c>
      <c r="D14" s="69"/>
      <c r="E14" s="222">
        <f t="shared" si="0"/>
        <v>15</v>
      </c>
    </row>
    <row r="15" spans="1:7" x14ac:dyDescent="0.25">
      <c r="A15" s="1147" t="s">
        <v>940</v>
      </c>
      <c r="B15" s="69"/>
      <c r="C15" s="69">
        <v>20</v>
      </c>
      <c r="D15" s="69"/>
      <c r="E15" s="222">
        <f>SUM(B15:D15)</f>
        <v>20</v>
      </c>
    </row>
    <row r="16" spans="1:7" x14ac:dyDescent="0.25">
      <c r="A16" s="1148" t="s">
        <v>2167</v>
      </c>
      <c r="B16" s="69">
        <v>1</v>
      </c>
      <c r="C16" s="69">
        <v>11</v>
      </c>
      <c r="D16" s="69">
        <v>2</v>
      </c>
      <c r="E16" s="222">
        <f t="shared" si="0"/>
        <v>14</v>
      </c>
      <c r="F16">
        <v>39</v>
      </c>
      <c r="G16">
        <f>SUM(E16:E19)</f>
        <v>45</v>
      </c>
    </row>
    <row r="17" spans="1:7" x14ac:dyDescent="0.25">
      <c r="A17" s="1149" t="s">
        <v>1150</v>
      </c>
      <c r="B17" s="69"/>
      <c r="C17" s="69">
        <v>10</v>
      </c>
      <c r="D17" s="69"/>
      <c r="E17" s="222">
        <f t="shared" si="0"/>
        <v>10</v>
      </c>
    </row>
    <row r="18" spans="1:7" x14ac:dyDescent="0.25">
      <c r="A18" s="1149" t="s">
        <v>1205</v>
      </c>
      <c r="B18" s="69"/>
      <c r="C18" s="69">
        <v>13</v>
      </c>
      <c r="D18" s="69">
        <v>2</v>
      </c>
      <c r="E18" s="222">
        <f t="shared" si="0"/>
        <v>15</v>
      </c>
    </row>
    <row r="19" spans="1:7" x14ac:dyDescent="0.25">
      <c r="A19" s="1149" t="s">
        <v>1287</v>
      </c>
      <c r="B19" s="69">
        <v>1</v>
      </c>
      <c r="C19" s="69">
        <v>3</v>
      </c>
      <c r="D19" s="69">
        <v>2</v>
      </c>
      <c r="E19" s="222">
        <f t="shared" si="0"/>
        <v>6</v>
      </c>
    </row>
    <row r="20" spans="1:7" x14ac:dyDescent="0.25">
      <c r="A20" s="1150" t="s">
        <v>2168</v>
      </c>
      <c r="B20" s="69"/>
      <c r="C20" s="69">
        <v>10</v>
      </c>
      <c r="D20" s="69">
        <v>2</v>
      </c>
      <c r="E20" s="222">
        <f t="shared" si="0"/>
        <v>12</v>
      </c>
      <c r="F20">
        <f>SUM(C20:C22)</f>
        <v>27</v>
      </c>
      <c r="G20">
        <f>SUM(E20:E22)</f>
        <v>31</v>
      </c>
    </row>
    <row r="21" spans="1:7" x14ac:dyDescent="0.25">
      <c r="A21" s="1150" t="s">
        <v>1402</v>
      </c>
      <c r="B21" s="69"/>
      <c r="C21" s="69">
        <v>4</v>
      </c>
      <c r="D21" s="69">
        <v>2</v>
      </c>
      <c r="E21" s="222">
        <f t="shared" si="0"/>
        <v>6</v>
      </c>
    </row>
    <row r="22" spans="1:7" x14ac:dyDescent="0.25">
      <c r="A22" s="1150" t="s">
        <v>1446</v>
      </c>
      <c r="B22" s="69"/>
      <c r="C22" s="69">
        <v>13</v>
      </c>
      <c r="D22" s="69"/>
      <c r="E22" s="222">
        <f t="shared" si="0"/>
        <v>13</v>
      </c>
    </row>
    <row r="23" spans="1:7" x14ac:dyDescent="0.25">
      <c r="A23" s="1151" t="s">
        <v>2169</v>
      </c>
      <c r="B23" s="69"/>
      <c r="C23" s="69">
        <v>10</v>
      </c>
      <c r="D23" s="69"/>
      <c r="E23" s="222">
        <f t="shared" si="0"/>
        <v>10</v>
      </c>
      <c r="F23">
        <f>SUM(C23:C25)</f>
        <v>37</v>
      </c>
      <c r="G23">
        <f>SUM(E23:E25)</f>
        <v>38</v>
      </c>
    </row>
    <row r="24" spans="1:7" x14ac:dyDescent="0.25">
      <c r="A24" s="1152" t="s">
        <v>1599</v>
      </c>
      <c r="B24" s="69"/>
      <c r="C24" s="69">
        <v>16</v>
      </c>
      <c r="D24" s="69"/>
      <c r="E24" s="222">
        <f t="shared" si="0"/>
        <v>16</v>
      </c>
    </row>
    <row r="25" spans="1:7" x14ac:dyDescent="0.25">
      <c r="A25" s="1152" t="s">
        <v>1706</v>
      </c>
      <c r="B25" s="69"/>
      <c r="C25" s="69">
        <v>11</v>
      </c>
      <c r="D25" s="69">
        <v>1</v>
      </c>
      <c r="E25" s="222">
        <f t="shared" si="0"/>
        <v>12</v>
      </c>
    </row>
    <row r="26" spans="1:7" x14ac:dyDescent="0.25">
      <c r="A26" s="1153" t="s">
        <v>2170</v>
      </c>
      <c r="B26" s="69">
        <v>2</v>
      </c>
      <c r="C26" s="69">
        <v>8</v>
      </c>
      <c r="D26" s="69">
        <v>2</v>
      </c>
      <c r="E26" s="222">
        <f t="shared" si="0"/>
        <v>12</v>
      </c>
      <c r="F26">
        <v>20</v>
      </c>
      <c r="G26">
        <f>SUM(E26:E29)</f>
        <v>23</v>
      </c>
    </row>
    <row r="27" spans="1:7" x14ac:dyDescent="0.25">
      <c r="A27" s="1154" t="s">
        <v>1870</v>
      </c>
      <c r="B27" s="69">
        <v>2</v>
      </c>
      <c r="C27" s="69">
        <v>2</v>
      </c>
      <c r="D27" s="69"/>
      <c r="E27" s="222">
        <f t="shared" si="0"/>
        <v>4</v>
      </c>
    </row>
    <row r="28" spans="1:7" x14ac:dyDescent="0.25">
      <c r="A28" s="1154" t="s">
        <v>1883</v>
      </c>
      <c r="B28" s="69"/>
      <c r="C28" s="69">
        <v>5</v>
      </c>
      <c r="D28" s="69"/>
      <c r="E28" s="222">
        <f t="shared" si="0"/>
        <v>5</v>
      </c>
    </row>
    <row r="29" spans="1:7" x14ac:dyDescent="0.25">
      <c r="A29" s="1154" t="s">
        <v>1911</v>
      </c>
      <c r="B29" s="69"/>
      <c r="C29" s="69">
        <v>1</v>
      </c>
      <c r="D29" s="69">
        <v>1</v>
      </c>
      <c r="E29" s="222">
        <f t="shared" si="0"/>
        <v>2</v>
      </c>
    </row>
    <row r="30" spans="1:7" x14ac:dyDescent="0.25">
      <c r="A30" s="1155" t="s">
        <v>2171</v>
      </c>
      <c r="B30" s="69">
        <v>1</v>
      </c>
      <c r="C30" s="69">
        <v>4</v>
      </c>
      <c r="D30" s="69"/>
      <c r="E30" s="222">
        <f t="shared" si="0"/>
        <v>5</v>
      </c>
      <c r="F30">
        <v>11</v>
      </c>
      <c r="G30">
        <f>SUM(E30:E31)</f>
        <v>11</v>
      </c>
    </row>
    <row r="31" spans="1:7" x14ac:dyDescent="0.25">
      <c r="A31" s="1155" t="s">
        <v>1954</v>
      </c>
      <c r="B31" s="69"/>
      <c r="C31" s="69">
        <v>6</v>
      </c>
      <c r="D31" s="69"/>
      <c r="E31" s="222">
        <f t="shared" si="0"/>
        <v>6</v>
      </c>
    </row>
    <row r="32" spans="1:7" x14ac:dyDescent="0.25">
      <c r="A32" s="1156" t="s">
        <v>2172</v>
      </c>
      <c r="B32" s="69"/>
      <c r="C32" s="69">
        <v>7</v>
      </c>
      <c r="D32" s="69"/>
      <c r="E32" s="222">
        <f>SUM(B32:D32)</f>
        <v>7</v>
      </c>
      <c r="F32">
        <f>SUM(C32:C34)</f>
        <v>28</v>
      </c>
      <c r="G32">
        <f>SUM(E32:E34)</f>
        <v>28</v>
      </c>
    </row>
    <row r="33" spans="1:7" x14ac:dyDescent="0.25">
      <c r="A33" s="1157" t="s">
        <v>2040</v>
      </c>
      <c r="B33" s="69"/>
      <c r="C33" s="69">
        <v>10</v>
      </c>
      <c r="D33" s="69"/>
      <c r="E33" s="222">
        <f t="shared" si="0"/>
        <v>10</v>
      </c>
    </row>
    <row r="34" spans="1:7" x14ac:dyDescent="0.25">
      <c r="A34" s="1157" t="s">
        <v>2106</v>
      </c>
      <c r="B34" s="69"/>
      <c r="C34" s="69">
        <v>11</v>
      </c>
      <c r="D34" s="69"/>
      <c r="E34" s="222">
        <f t="shared" si="0"/>
        <v>11</v>
      </c>
    </row>
    <row r="35" spans="1:7" x14ac:dyDescent="0.25">
      <c r="A35" s="1158" t="s">
        <v>2160</v>
      </c>
      <c r="B35" s="767">
        <f>SUM(B2:B34)</f>
        <v>10</v>
      </c>
      <c r="C35" s="767">
        <f>SUM(C2:C34)</f>
        <v>292</v>
      </c>
      <c r="D35" s="767">
        <f>SUM(D2:D34)</f>
        <v>14</v>
      </c>
      <c r="E35" s="447">
        <f>SUM(B35:D35)</f>
        <v>316</v>
      </c>
      <c r="F35">
        <f>SUM(F2:F34)</f>
        <v>302</v>
      </c>
      <c r="G35">
        <f>SUM(G2:G34)</f>
        <v>316</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FEB62-105F-4915-84B8-F08665B4D0FE}">
  <sheetPr>
    <pageSetUpPr fitToPage="1"/>
  </sheetPr>
  <dimension ref="A1:O236"/>
  <sheetViews>
    <sheetView topLeftCell="A50" workbookViewId="0">
      <selection activeCell="D6" sqref="D6"/>
    </sheetView>
  </sheetViews>
  <sheetFormatPr defaultRowHeight="15" x14ac:dyDescent="0.25"/>
  <cols>
    <col min="1" max="1" width="14" style="31" customWidth="1"/>
    <col min="2" max="2" width="25.28515625" customWidth="1"/>
    <col min="3" max="3" width="13" customWidth="1"/>
    <col min="4" max="4" width="12.5703125" customWidth="1"/>
    <col min="5" max="5" width="14.140625" customWidth="1"/>
    <col min="6" max="6" width="16.140625" customWidth="1"/>
    <col min="7" max="9" width="12.140625" customWidth="1"/>
    <col min="10" max="10" width="15.85546875" customWidth="1"/>
    <col min="11" max="11" width="9" customWidth="1"/>
    <col min="12" max="12" width="10.5703125" customWidth="1"/>
    <col min="13" max="13" width="12" customWidth="1"/>
    <col min="14" max="14" width="8.85546875" customWidth="1"/>
    <col min="15" max="15" width="8.5703125" customWidth="1"/>
  </cols>
  <sheetData>
    <row r="1" spans="1:15" ht="15.75" customHeight="1" x14ac:dyDescent="0.25">
      <c r="A1" s="1166" t="s">
        <v>2173</v>
      </c>
      <c r="B1" s="164"/>
      <c r="C1" s="41" t="s">
        <v>2174</v>
      </c>
      <c r="D1" s="42"/>
      <c r="E1" s="43"/>
    </row>
    <row r="2" spans="1:15" ht="45" x14ac:dyDescent="0.25">
      <c r="A2" s="1166"/>
      <c r="B2" s="164"/>
      <c r="C2" s="44" t="s">
        <v>2429</v>
      </c>
      <c r="D2" s="44" t="s">
        <v>2430</v>
      </c>
      <c r="E2" s="38" t="s">
        <v>2322</v>
      </c>
      <c r="F2" s="44" t="s">
        <v>2431</v>
      </c>
      <c r="G2" s="38" t="s">
        <v>2432</v>
      </c>
      <c r="H2" s="111" t="s">
        <v>2175</v>
      </c>
      <c r="I2" s="112" t="s">
        <v>2176</v>
      </c>
      <c r="K2" s="216" t="s">
        <v>2179</v>
      </c>
      <c r="L2" s="69" t="s">
        <v>2180</v>
      </c>
      <c r="M2" s="216" t="s">
        <v>2181</v>
      </c>
      <c r="N2" s="215"/>
      <c r="O2" s="70"/>
    </row>
    <row r="3" spans="1:15" ht="53.25" customHeight="1" x14ac:dyDescent="0.25">
      <c r="A3" s="62" t="s">
        <v>2433</v>
      </c>
      <c r="B3" s="45" t="s">
        <v>2434</v>
      </c>
      <c r="C3" s="45" t="s">
        <v>2435</v>
      </c>
      <c r="D3" s="45" t="s">
        <v>2436</v>
      </c>
      <c r="E3" s="528" t="s">
        <v>2437</v>
      </c>
      <c r="F3" s="45" t="s">
        <v>2436</v>
      </c>
      <c r="G3" s="529" t="s">
        <v>2437</v>
      </c>
      <c r="H3" s="324"/>
      <c r="I3" s="530"/>
      <c r="K3" s="1372"/>
      <c r="L3" s="1372"/>
      <c r="M3" s="1372">
        <v>1</v>
      </c>
    </row>
    <row r="4" spans="1:15" x14ac:dyDescent="0.25">
      <c r="A4" s="62"/>
      <c r="B4" s="45" t="s">
        <v>2438</v>
      </c>
      <c r="C4" s="45" t="s">
        <v>2439</v>
      </c>
      <c r="D4" s="45" t="s">
        <v>2436</v>
      </c>
      <c r="E4" s="528"/>
      <c r="F4" s="45" t="s">
        <v>2440</v>
      </c>
      <c r="G4" s="529"/>
      <c r="H4" s="324"/>
      <c r="I4" s="530"/>
      <c r="K4" s="1373"/>
      <c r="L4" s="1373"/>
      <c r="M4" s="1373"/>
    </row>
    <row r="5" spans="1:15" x14ac:dyDescent="0.25">
      <c r="A5" s="62"/>
      <c r="B5" s="48" t="s">
        <v>2441</v>
      </c>
      <c r="C5" s="48" t="s">
        <v>2442</v>
      </c>
      <c r="D5" s="48" t="s">
        <v>2436</v>
      </c>
      <c r="E5" s="528"/>
      <c r="F5" s="48" t="s">
        <v>2440</v>
      </c>
      <c r="G5" s="529"/>
      <c r="H5" s="324"/>
      <c r="I5" s="530"/>
      <c r="K5" s="1374"/>
      <c r="L5" s="1374"/>
      <c r="M5" s="1374"/>
    </row>
    <row r="6" spans="1:15" ht="67.5" customHeight="1" x14ac:dyDescent="0.25">
      <c r="A6" s="1062" t="s">
        <v>2443</v>
      </c>
      <c r="B6" s="46" t="s">
        <v>2444</v>
      </c>
      <c r="C6" s="47" t="s">
        <v>2445</v>
      </c>
      <c r="D6" s="47" t="s">
        <v>2446</v>
      </c>
      <c r="E6" s="531" t="s">
        <v>2200</v>
      </c>
      <c r="F6" s="532">
        <v>1</v>
      </c>
      <c r="G6" s="533" t="s">
        <v>2200</v>
      </c>
      <c r="H6" s="324"/>
      <c r="I6" s="530"/>
      <c r="K6" s="1372">
        <f>IF(G14&gt;=F14,1,0)</f>
        <v>1</v>
      </c>
      <c r="L6" s="1372">
        <f>IF(G14&lt;F14,1,0)</f>
        <v>0</v>
      </c>
      <c r="M6" s="1372"/>
    </row>
    <row r="7" spans="1:15" ht="22.5" x14ac:dyDescent="0.25">
      <c r="A7" s="1062"/>
      <c r="B7" s="37" t="s">
        <v>2447</v>
      </c>
      <c r="C7" s="45" t="s">
        <v>2448</v>
      </c>
      <c r="D7" s="94">
        <v>1</v>
      </c>
      <c r="E7" s="534"/>
      <c r="F7" s="324">
        <v>1.3</v>
      </c>
      <c r="G7" s="530"/>
      <c r="H7" s="535"/>
      <c r="I7" s="530"/>
      <c r="K7" s="1373"/>
      <c r="L7" s="1373"/>
      <c r="M7" s="1373"/>
    </row>
    <row r="8" spans="1:15" ht="22.5" x14ac:dyDescent="0.25">
      <c r="A8" s="1062"/>
      <c r="B8" s="37" t="s">
        <v>2449</v>
      </c>
      <c r="C8" s="45" t="s">
        <v>2450</v>
      </c>
      <c r="D8" s="94" t="s">
        <v>2451</v>
      </c>
      <c r="E8" s="534"/>
      <c r="F8" s="324">
        <v>2</v>
      </c>
      <c r="G8" s="530"/>
      <c r="H8" s="535"/>
      <c r="I8" s="530"/>
      <c r="K8" s="1373"/>
      <c r="L8" s="1373"/>
      <c r="M8" s="1373"/>
    </row>
    <row r="9" spans="1:15" ht="22.5" x14ac:dyDescent="0.25">
      <c r="A9" s="1062"/>
      <c r="B9" s="37" t="s">
        <v>2452</v>
      </c>
      <c r="C9" s="45" t="s">
        <v>2453</v>
      </c>
      <c r="D9" s="94">
        <v>2</v>
      </c>
      <c r="E9" s="534"/>
      <c r="F9" s="324">
        <v>2</v>
      </c>
      <c r="G9" s="530"/>
      <c r="H9" s="535"/>
      <c r="I9" s="530"/>
      <c r="K9" s="1373"/>
      <c r="L9" s="1373"/>
      <c r="M9" s="1373"/>
    </row>
    <row r="10" spans="1:15" ht="22.5" x14ac:dyDescent="0.25">
      <c r="A10" s="1062"/>
      <c r="B10" s="37" t="s">
        <v>2454</v>
      </c>
      <c r="C10" s="45" t="s">
        <v>2455</v>
      </c>
      <c r="D10" s="94" t="s">
        <v>2456</v>
      </c>
      <c r="E10" s="534"/>
      <c r="F10" s="324">
        <v>1.5</v>
      </c>
      <c r="G10" s="530"/>
      <c r="H10" s="535"/>
      <c r="I10" s="530"/>
      <c r="K10" s="1373"/>
      <c r="L10" s="1373"/>
      <c r="M10" s="1373"/>
    </row>
    <row r="11" spans="1:15" ht="22.5" x14ac:dyDescent="0.25">
      <c r="A11" s="1062"/>
      <c r="B11" s="37" t="s">
        <v>2457</v>
      </c>
      <c r="C11" s="45" t="s">
        <v>2458</v>
      </c>
      <c r="D11" s="94" t="s">
        <v>2459</v>
      </c>
      <c r="E11" s="534"/>
      <c r="F11" s="324">
        <v>1</v>
      </c>
      <c r="G11" s="530"/>
      <c r="H11" s="535"/>
      <c r="I11" s="530"/>
      <c r="K11" s="1373"/>
      <c r="L11" s="1373"/>
      <c r="M11" s="1373"/>
    </row>
    <row r="12" spans="1:15" ht="22.5" x14ac:dyDescent="0.25">
      <c r="A12" s="1062"/>
      <c r="B12" s="37" t="s">
        <v>2460</v>
      </c>
      <c r="C12" s="45" t="s">
        <v>2461</v>
      </c>
      <c r="D12" s="94" t="s">
        <v>2462</v>
      </c>
      <c r="E12" s="534"/>
      <c r="F12" s="324">
        <v>2.8</v>
      </c>
      <c r="G12" s="530"/>
      <c r="H12" s="535"/>
      <c r="I12" s="530"/>
      <c r="K12" s="1373"/>
      <c r="L12" s="1373"/>
      <c r="M12" s="1373"/>
    </row>
    <row r="13" spans="1:15" ht="22.5" x14ac:dyDescent="0.25">
      <c r="A13" s="1062"/>
      <c r="B13" s="37" t="s">
        <v>2463</v>
      </c>
      <c r="C13" s="45" t="s">
        <v>2464</v>
      </c>
      <c r="D13" s="94" t="s">
        <v>2465</v>
      </c>
      <c r="E13" s="534"/>
      <c r="F13" s="324">
        <v>1.7</v>
      </c>
      <c r="G13" s="530"/>
      <c r="H13" s="535"/>
      <c r="I13" s="530"/>
      <c r="K13" s="1373"/>
      <c r="L13" s="1373"/>
      <c r="M13" s="1373"/>
    </row>
    <row r="14" spans="1:15" ht="22.5" x14ac:dyDescent="0.25">
      <c r="A14" s="1062"/>
      <c r="B14" s="37" t="s">
        <v>2466</v>
      </c>
      <c r="C14" s="45" t="s">
        <v>2467</v>
      </c>
      <c r="D14" s="45" t="s">
        <v>2468</v>
      </c>
      <c r="E14" s="536" t="s">
        <v>2469</v>
      </c>
      <c r="F14" s="47">
        <v>2.2000000000000002</v>
      </c>
      <c r="G14" s="537" t="s">
        <v>2470</v>
      </c>
      <c r="H14" s="324"/>
      <c r="I14" s="538"/>
      <c r="K14" s="1373"/>
      <c r="L14" s="1373"/>
      <c r="M14" s="1373"/>
    </row>
    <row r="15" spans="1:15" ht="22.5" x14ac:dyDescent="0.25">
      <c r="A15" s="1062"/>
      <c r="B15" s="37" t="s">
        <v>2471</v>
      </c>
      <c r="C15" s="45" t="s">
        <v>2472</v>
      </c>
      <c r="D15" s="45" t="s">
        <v>2473</v>
      </c>
      <c r="E15" s="539" t="s">
        <v>2474</v>
      </c>
      <c r="F15" s="45">
        <v>0.5</v>
      </c>
      <c r="G15" s="540" t="s">
        <v>2475</v>
      </c>
      <c r="H15" s="324"/>
      <c r="I15" s="538"/>
      <c r="K15" s="1373"/>
      <c r="L15" s="1373"/>
      <c r="M15" s="1373"/>
    </row>
    <row r="16" spans="1:15" ht="22.5" x14ac:dyDescent="0.25">
      <c r="A16" s="1062"/>
      <c r="B16" s="37" t="s">
        <v>2476</v>
      </c>
      <c r="C16" s="45" t="s">
        <v>2477</v>
      </c>
      <c r="D16" s="45" t="s">
        <v>2462</v>
      </c>
      <c r="E16" s="539" t="s">
        <v>2478</v>
      </c>
      <c r="F16" s="45">
        <v>2.8</v>
      </c>
      <c r="G16" s="540" t="s">
        <v>2479</v>
      </c>
      <c r="H16" s="324"/>
      <c r="I16" s="538"/>
      <c r="K16" s="1373"/>
      <c r="L16" s="1373"/>
      <c r="M16" s="1373"/>
    </row>
    <row r="17" spans="1:13" ht="22.5" x14ac:dyDescent="0.25">
      <c r="A17" s="1062"/>
      <c r="B17" s="50" t="s">
        <v>2480</v>
      </c>
      <c r="C17" s="48" t="s">
        <v>2481</v>
      </c>
      <c r="D17" s="48" t="s">
        <v>2482</v>
      </c>
      <c r="E17" s="541" t="s">
        <v>2483</v>
      </c>
      <c r="F17" s="340">
        <v>1</v>
      </c>
      <c r="G17" s="542" t="s">
        <v>2484</v>
      </c>
      <c r="H17" s="324"/>
      <c r="I17" s="538"/>
      <c r="K17" s="1374"/>
      <c r="L17" s="1374"/>
      <c r="M17" s="1374"/>
    </row>
    <row r="18" spans="1:13" ht="15" customHeight="1" x14ac:dyDescent="0.25">
      <c r="A18" s="1062" t="s">
        <v>2485</v>
      </c>
      <c r="B18" s="47" t="s">
        <v>2486</v>
      </c>
      <c r="C18" s="47" t="s">
        <v>2487</v>
      </c>
      <c r="D18" s="316" t="s">
        <v>2286</v>
      </c>
      <c r="E18" s="534" t="s">
        <v>2488</v>
      </c>
      <c r="F18" s="324"/>
      <c r="G18" s="530" t="s">
        <v>2488</v>
      </c>
      <c r="H18" s="535"/>
      <c r="I18" s="530"/>
      <c r="K18" s="1372"/>
      <c r="L18" s="1372"/>
      <c r="M18" s="1372">
        <v>1</v>
      </c>
    </row>
    <row r="19" spans="1:13" x14ac:dyDescent="0.25">
      <c r="A19" s="1062"/>
      <c r="B19" s="45" t="s">
        <v>2205</v>
      </c>
      <c r="C19" s="45" t="s">
        <v>2489</v>
      </c>
      <c r="D19" s="94" t="s">
        <v>2490</v>
      </c>
      <c r="E19" s="534"/>
      <c r="F19" s="324"/>
      <c r="G19" s="530"/>
      <c r="H19" s="535"/>
      <c r="I19" s="530"/>
      <c r="K19" s="1373"/>
      <c r="L19" s="1373"/>
      <c r="M19" s="1373"/>
    </row>
    <row r="20" spans="1:13" x14ac:dyDescent="0.25">
      <c r="A20" s="1062"/>
      <c r="B20" s="45" t="s">
        <v>2206</v>
      </c>
      <c r="C20" s="45" t="s">
        <v>2491</v>
      </c>
      <c r="D20" s="94" t="s">
        <v>2286</v>
      </c>
      <c r="E20" s="534"/>
      <c r="F20" s="324"/>
      <c r="G20" s="530"/>
      <c r="H20" s="535"/>
      <c r="I20" s="530"/>
      <c r="K20" s="1373"/>
      <c r="L20" s="1373"/>
      <c r="M20" s="1373"/>
    </row>
    <row r="21" spans="1:13" x14ac:dyDescent="0.25">
      <c r="A21" s="1062"/>
      <c r="B21" s="48" t="s">
        <v>2207</v>
      </c>
      <c r="C21" s="48" t="s">
        <v>2442</v>
      </c>
      <c r="D21" s="323" t="s">
        <v>2490</v>
      </c>
      <c r="E21" s="534"/>
      <c r="F21" s="324"/>
      <c r="G21" s="530"/>
      <c r="H21" s="535"/>
      <c r="I21" s="530"/>
      <c r="K21" s="1374"/>
      <c r="L21" s="1374"/>
      <c r="M21" s="1374"/>
    </row>
    <row r="22" spans="1:13" ht="68.25" customHeight="1" x14ac:dyDescent="0.25">
      <c r="A22" s="1062" t="s">
        <v>2191</v>
      </c>
      <c r="B22" s="47" t="s">
        <v>2492</v>
      </c>
      <c r="C22" s="47" t="s">
        <v>2493</v>
      </c>
      <c r="D22" s="47" t="s">
        <v>2494</v>
      </c>
      <c r="E22" s="543">
        <v>99</v>
      </c>
      <c r="F22" s="47">
        <v>99.5</v>
      </c>
      <c r="G22" s="544">
        <v>98.3</v>
      </c>
      <c r="H22" s="324"/>
      <c r="I22" s="545"/>
      <c r="J22" s="214"/>
      <c r="K22" s="217">
        <f>IF(G22&gt;=F22,1,0)</f>
        <v>0</v>
      </c>
      <c r="L22" s="217">
        <f>IF(G22&lt;F22,1,0)</f>
        <v>1</v>
      </c>
      <c r="M22" s="217"/>
    </row>
    <row r="23" spans="1:13" ht="64.5" customHeight="1" x14ac:dyDescent="0.25">
      <c r="A23" s="1062"/>
      <c r="B23" s="340" t="s">
        <v>2192</v>
      </c>
      <c r="C23" s="340" t="s">
        <v>2495</v>
      </c>
      <c r="D23" s="340" t="s">
        <v>2496</v>
      </c>
      <c r="E23" s="546">
        <v>82</v>
      </c>
      <c r="F23" s="371">
        <v>85</v>
      </c>
      <c r="G23" s="547">
        <v>77.099999999999994</v>
      </c>
      <c r="H23" s="548"/>
      <c r="I23" s="545"/>
      <c r="J23" s="214"/>
      <c r="K23" s="69">
        <f>IF(G23&gt;=F23,1,0)</f>
        <v>0</v>
      </c>
      <c r="L23" s="69">
        <f>IF(G23&lt;F23,1,0)</f>
        <v>1</v>
      </c>
      <c r="M23" s="69"/>
    </row>
    <row r="24" spans="1:13" ht="45.75" customHeight="1" x14ac:dyDescent="0.25">
      <c r="A24" s="27" t="s">
        <v>2497</v>
      </c>
      <c r="B24" s="37"/>
      <c r="C24" s="37" t="s">
        <v>2498</v>
      </c>
      <c r="D24" s="37"/>
      <c r="E24" s="37"/>
      <c r="F24" s="337"/>
      <c r="G24" s="339"/>
      <c r="H24" s="338"/>
      <c r="I24" s="338"/>
      <c r="K24" s="69"/>
      <c r="L24" s="69"/>
      <c r="M24" s="69">
        <v>1</v>
      </c>
    </row>
    <row r="25" spans="1:13" ht="18.75" customHeight="1" x14ac:dyDescent="0.25">
      <c r="A25" s="49" t="s">
        <v>2499</v>
      </c>
      <c r="K25" s="70"/>
      <c r="L25" s="70"/>
      <c r="M25" s="70"/>
    </row>
    <row r="26" spans="1:13" ht="18.75" customHeight="1" x14ac:dyDescent="0.25">
      <c r="A26" s="49" t="s">
        <v>2500</v>
      </c>
      <c r="K26" s="70"/>
      <c r="L26" s="70"/>
      <c r="M26" s="70"/>
    </row>
    <row r="27" spans="1:13" ht="27.75" customHeight="1" x14ac:dyDescent="0.25">
      <c r="A27" s="49" t="s">
        <v>2501</v>
      </c>
      <c r="B27" s="31"/>
      <c r="C27" s="31"/>
      <c r="D27" s="31"/>
      <c r="E27" s="31"/>
      <c r="F27" s="31"/>
      <c r="G27" s="31"/>
      <c r="H27" s="31"/>
      <c r="I27" s="31"/>
      <c r="K27" s="70"/>
      <c r="L27" s="70"/>
      <c r="M27" s="70"/>
    </row>
    <row r="28" spans="1:13" ht="45.75" customHeight="1" x14ac:dyDescent="0.25">
      <c r="A28" s="49" t="s">
        <v>2502</v>
      </c>
      <c r="B28" s="31"/>
      <c r="C28" s="31"/>
      <c r="D28" s="31"/>
      <c r="E28" s="31"/>
      <c r="F28" s="31"/>
      <c r="G28" s="31"/>
      <c r="H28" s="31"/>
      <c r="I28" s="31"/>
      <c r="K28" s="70"/>
      <c r="L28" s="70"/>
      <c r="M28" s="70"/>
    </row>
    <row r="29" spans="1:13" ht="18.75" customHeight="1" x14ac:dyDescent="0.25">
      <c r="A29" s="49" t="s">
        <v>2503</v>
      </c>
      <c r="K29" s="70"/>
      <c r="L29" s="70"/>
      <c r="M29" s="70"/>
    </row>
    <row r="30" spans="1:13" ht="18.75" customHeight="1" x14ac:dyDescent="0.25">
      <c r="A30" s="255" t="s">
        <v>2504</v>
      </c>
      <c r="B30" s="255"/>
      <c r="C30" s="255"/>
      <c r="D30" s="255"/>
      <c r="E30" s="255"/>
      <c r="F30" s="255"/>
      <c r="G30" s="255"/>
      <c r="H30" s="255"/>
      <c r="I30" s="255"/>
      <c r="J30" s="255"/>
      <c r="K30" s="70"/>
      <c r="L30" s="70"/>
      <c r="M30" s="70"/>
    </row>
    <row r="31" spans="1:13" x14ac:dyDescent="0.25">
      <c r="A31" s="1166" t="s">
        <v>2173</v>
      </c>
      <c r="B31" s="315"/>
      <c r="C31" s="118" t="s">
        <v>2174</v>
      </c>
      <c r="D31" s="118"/>
      <c r="E31" s="118"/>
      <c r="K31" s="70"/>
      <c r="L31" s="70"/>
      <c r="M31" s="70"/>
    </row>
    <row r="32" spans="1:13" ht="22.5" x14ac:dyDescent="0.25">
      <c r="A32" s="1167"/>
      <c r="B32" s="507"/>
      <c r="C32" s="549" t="s">
        <v>2429</v>
      </c>
      <c r="D32" s="549" t="s">
        <v>2430</v>
      </c>
      <c r="E32" s="550" t="s">
        <v>2322</v>
      </c>
      <c r="F32" s="111" t="s">
        <v>2431</v>
      </c>
      <c r="G32" s="112" t="s">
        <v>2432</v>
      </c>
      <c r="H32" s="111" t="s">
        <v>2175</v>
      </c>
      <c r="I32" s="112" t="s">
        <v>2176</v>
      </c>
      <c r="K32" s="70"/>
      <c r="L32" s="70"/>
      <c r="M32" s="70"/>
    </row>
    <row r="33" spans="1:13" ht="23.25" customHeight="1" x14ac:dyDescent="0.25">
      <c r="A33" s="1168" t="s">
        <v>2505</v>
      </c>
      <c r="B33" s="551"/>
      <c r="C33" s="308"/>
      <c r="D33" s="552"/>
      <c r="E33" s="552"/>
      <c r="F33" s="113" t="s">
        <v>2506</v>
      </c>
      <c r="G33" s="113"/>
      <c r="H33" s="113"/>
      <c r="I33" s="113"/>
      <c r="K33" s="69"/>
      <c r="L33" s="69"/>
      <c r="M33" s="69">
        <v>1</v>
      </c>
    </row>
    <row r="34" spans="1:13" ht="15" customHeight="1" x14ac:dyDescent="0.25">
      <c r="A34" s="1062" t="s">
        <v>2203</v>
      </c>
      <c r="B34" s="47" t="s">
        <v>2204</v>
      </c>
      <c r="C34" s="47" t="s">
        <v>2507</v>
      </c>
      <c r="D34" s="47">
        <v>12</v>
      </c>
      <c r="E34" s="553"/>
      <c r="F34" s="195">
        <v>12</v>
      </c>
      <c r="G34" s="133">
        <v>16</v>
      </c>
      <c r="H34" s="195"/>
      <c r="I34" s="133"/>
      <c r="K34" s="1372">
        <f t="shared" ref="K34" si="0">IF(G34&gt;=F34,1,0)</f>
        <v>1</v>
      </c>
      <c r="L34" s="1372">
        <f t="shared" ref="L34" si="1">IF(G34&lt;F34,1,0)</f>
        <v>0</v>
      </c>
      <c r="M34" s="1372"/>
    </row>
    <row r="35" spans="1:13" x14ac:dyDescent="0.25">
      <c r="A35" s="1062"/>
      <c r="B35" s="45" t="s">
        <v>2205</v>
      </c>
      <c r="C35" s="45" t="s">
        <v>2508</v>
      </c>
      <c r="D35" s="45">
        <v>12</v>
      </c>
      <c r="E35" s="330"/>
      <c r="F35" s="196">
        <v>12</v>
      </c>
      <c r="G35" s="135">
        <v>17</v>
      </c>
      <c r="H35" s="196"/>
      <c r="I35" s="135"/>
      <c r="K35" s="1373"/>
      <c r="L35" s="1373"/>
      <c r="M35" s="1373"/>
    </row>
    <row r="36" spans="1:13" x14ac:dyDescent="0.25">
      <c r="A36" s="1062"/>
      <c r="B36" s="45" t="s">
        <v>2206</v>
      </c>
      <c r="C36" s="45" t="s">
        <v>2509</v>
      </c>
      <c r="D36" s="45">
        <v>12</v>
      </c>
      <c r="E36" s="330"/>
      <c r="F36" s="196">
        <v>12</v>
      </c>
      <c r="G36" s="135">
        <v>13</v>
      </c>
      <c r="H36" s="196"/>
      <c r="I36" s="135"/>
      <c r="K36" s="1373"/>
      <c r="L36" s="1373"/>
      <c r="M36" s="1373"/>
    </row>
    <row r="37" spans="1:13" x14ac:dyDescent="0.25">
      <c r="A37" s="1062"/>
      <c r="B37" s="45" t="s">
        <v>2207</v>
      </c>
      <c r="C37" s="45" t="s">
        <v>2510</v>
      </c>
      <c r="D37" s="45">
        <v>28</v>
      </c>
      <c r="E37" s="331"/>
      <c r="F37" s="134">
        <v>25</v>
      </c>
      <c r="G37" s="135">
        <v>34</v>
      </c>
      <c r="H37" s="134"/>
      <c r="I37" s="135"/>
      <c r="K37" s="1373"/>
      <c r="L37" s="1373"/>
      <c r="M37" s="1373"/>
    </row>
    <row r="38" spans="1:13" x14ac:dyDescent="0.25">
      <c r="A38" s="1062"/>
      <c r="B38" s="45" t="s">
        <v>2209</v>
      </c>
      <c r="C38" s="45" t="s">
        <v>2511</v>
      </c>
      <c r="D38" s="45">
        <v>30</v>
      </c>
      <c r="E38" s="554">
        <v>36</v>
      </c>
      <c r="F38" s="134">
        <v>27</v>
      </c>
      <c r="G38" s="135">
        <v>32</v>
      </c>
      <c r="H38" s="134"/>
      <c r="I38" s="135"/>
      <c r="K38" s="1373"/>
      <c r="L38" s="1373"/>
      <c r="M38" s="1373"/>
    </row>
    <row r="39" spans="1:13" x14ac:dyDescent="0.25">
      <c r="A39" s="1062"/>
      <c r="B39" s="45" t="s">
        <v>2210</v>
      </c>
      <c r="C39" s="45" t="s">
        <v>2512</v>
      </c>
      <c r="D39" s="45">
        <v>28</v>
      </c>
      <c r="E39" s="554">
        <v>25</v>
      </c>
      <c r="F39" s="134">
        <v>27</v>
      </c>
      <c r="G39" s="135">
        <v>26</v>
      </c>
      <c r="H39" s="134"/>
      <c r="I39" s="135"/>
      <c r="K39" s="1373"/>
      <c r="L39" s="1373"/>
      <c r="M39" s="1373"/>
    </row>
    <row r="40" spans="1:13" x14ac:dyDescent="0.25">
      <c r="A40" s="1062"/>
      <c r="B40" s="340" t="s">
        <v>2211</v>
      </c>
      <c r="C40" s="340" t="s">
        <v>2513</v>
      </c>
      <c r="D40" s="340">
        <v>25</v>
      </c>
      <c r="E40" s="555">
        <v>31</v>
      </c>
      <c r="F40" s="134">
        <v>24</v>
      </c>
      <c r="G40" s="135">
        <v>26</v>
      </c>
      <c r="H40" s="134"/>
      <c r="I40" s="135"/>
      <c r="K40" s="1373"/>
      <c r="L40" s="1373"/>
      <c r="M40" s="1373"/>
    </row>
    <row r="41" spans="1:13" x14ac:dyDescent="0.25">
      <c r="A41" s="1065"/>
      <c r="B41" s="324" t="s">
        <v>2212</v>
      </c>
      <c r="C41" s="324" t="s">
        <v>2514</v>
      </c>
      <c r="D41" s="324">
        <v>35</v>
      </c>
      <c r="E41" s="556">
        <v>35</v>
      </c>
      <c r="F41" s="207">
        <v>30</v>
      </c>
      <c r="G41" s="135">
        <v>36</v>
      </c>
      <c r="H41" s="207"/>
      <c r="I41" s="135"/>
      <c r="K41" s="1374"/>
      <c r="L41" s="1374"/>
      <c r="M41" s="1374"/>
    </row>
    <row r="42" spans="1:13" ht="30" x14ac:dyDescent="0.25">
      <c r="A42" s="49" t="s">
        <v>2500</v>
      </c>
      <c r="C42" s="373"/>
      <c r="D42" s="373"/>
      <c r="E42" s="373"/>
      <c r="F42" s="206"/>
      <c r="G42" s="206"/>
      <c r="H42" s="206"/>
      <c r="I42" s="206"/>
      <c r="K42" s="70"/>
      <c r="L42" s="70"/>
      <c r="M42" s="70"/>
    </row>
    <row r="43" spans="1:13" ht="30" x14ac:dyDescent="0.25">
      <c r="A43" s="49" t="s">
        <v>2500</v>
      </c>
      <c r="C43" s="373"/>
      <c r="D43" s="373"/>
      <c r="E43" s="373"/>
      <c r="F43" s="206"/>
      <c r="G43" s="206"/>
      <c r="H43" s="206"/>
      <c r="I43" s="206"/>
      <c r="K43" s="70"/>
      <c r="L43" s="70"/>
      <c r="M43" s="70"/>
    </row>
    <row r="44" spans="1:13" x14ac:dyDescent="0.25">
      <c r="A44" s="1169" t="s">
        <v>2173</v>
      </c>
      <c r="B44" s="118"/>
      <c r="C44" s="118" t="s">
        <v>2174</v>
      </c>
      <c r="D44" s="118"/>
      <c r="E44" s="118"/>
      <c r="K44" s="70"/>
      <c r="L44" s="70"/>
      <c r="M44" s="70"/>
    </row>
    <row r="45" spans="1:13" ht="22.5" x14ac:dyDescent="0.25">
      <c r="A45" s="1170"/>
      <c r="B45" s="122"/>
      <c r="C45" s="122" t="s">
        <v>2429</v>
      </c>
      <c r="D45" s="122" t="s">
        <v>2430</v>
      </c>
      <c r="E45" s="123" t="s">
        <v>2322</v>
      </c>
      <c r="F45" s="307" t="s">
        <v>2431</v>
      </c>
      <c r="G45" s="112" t="s">
        <v>2432</v>
      </c>
      <c r="H45" s="111" t="s">
        <v>2175</v>
      </c>
      <c r="I45" s="112" t="s">
        <v>2176</v>
      </c>
      <c r="K45" s="70"/>
      <c r="L45" s="70"/>
      <c r="M45" s="70"/>
    </row>
    <row r="46" spans="1:13" ht="93" customHeight="1" x14ac:dyDescent="0.25">
      <c r="A46" s="80" t="s">
        <v>2515</v>
      </c>
      <c r="B46" s="480" t="s">
        <v>2516</v>
      </c>
      <c r="C46" s="480" t="s">
        <v>2517</v>
      </c>
      <c r="D46" s="557" t="s">
        <v>2518</v>
      </c>
      <c r="E46" s="328" t="s">
        <v>533</v>
      </c>
      <c r="F46" s="208"/>
      <c r="G46" s="335" t="s">
        <v>2519</v>
      </c>
      <c r="H46" s="208"/>
      <c r="I46" s="335"/>
      <c r="K46" s="1372"/>
      <c r="L46" s="1372"/>
      <c r="M46" s="1372">
        <v>1</v>
      </c>
    </row>
    <row r="47" spans="1:13" ht="138" customHeight="1" x14ac:dyDescent="0.25">
      <c r="A47" s="80"/>
      <c r="B47" s="480" t="s">
        <v>2520</v>
      </c>
      <c r="C47" s="324" t="s">
        <v>2521</v>
      </c>
      <c r="D47" s="343" t="s">
        <v>2522</v>
      </c>
      <c r="E47" s="329"/>
      <c r="F47" s="170"/>
      <c r="G47" s="336"/>
      <c r="H47" s="170"/>
      <c r="I47" s="336"/>
      <c r="K47" s="1374"/>
      <c r="L47" s="1374"/>
      <c r="M47" s="1374"/>
    </row>
    <row r="48" spans="1:13" ht="21.75" customHeight="1" x14ac:dyDescent="0.25">
      <c r="A48" s="49" t="s">
        <v>2499</v>
      </c>
      <c r="C48" s="373"/>
      <c r="D48" s="373"/>
      <c r="E48" s="74"/>
      <c r="F48" s="137"/>
      <c r="H48" s="137"/>
      <c r="K48" s="70"/>
      <c r="L48" s="70"/>
      <c r="M48" s="70"/>
    </row>
    <row r="49" spans="1:14" x14ac:dyDescent="0.25">
      <c r="A49" s="1169" t="s">
        <v>2173</v>
      </c>
      <c r="B49" s="558"/>
      <c r="C49" s="118" t="s">
        <v>2174</v>
      </c>
      <c r="D49" s="118"/>
      <c r="E49" s="118"/>
      <c r="K49" s="70"/>
      <c r="L49" s="70"/>
      <c r="M49" s="70"/>
    </row>
    <row r="50" spans="1:14" ht="22.5" x14ac:dyDescent="0.25">
      <c r="A50" s="1169"/>
      <c r="B50" s="118"/>
      <c r="C50" s="507" t="s">
        <v>2429</v>
      </c>
      <c r="D50" s="549" t="s">
        <v>2430</v>
      </c>
      <c r="E50" s="550" t="s">
        <v>2322</v>
      </c>
      <c r="F50" s="111" t="s">
        <v>2431</v>
      </c>
      <c r="G50" s="112" t="s">
        <v>2432</v>
      </c>
      <c r="H50" s="111" t="s">
        <v>2175</v>
      </c>
      <c r="I50" s="112" t="s">
        <v>2176</v>
      </c>
      <c r="K50" s="70"/>
      <c r="L50" s="70"/>
      <c r="M50" s="70"/>
    </row>
    <row r="51" spans="1:14" ht="38.25" customHeight="1" x14ac:dyDescent="0.25">
      <c r="A51" s="1065" t="s">
        <v>2523</v>
      </c>
      <c r="B51" s="514"/>
      <c r="C51" s="90" t="s">
        <v>2524</v>
      </c>
      <c r="D51" s="510"/>
      <c r="E51" s="510"/>
      <c r="F51" s="57"/>
      <c r="G51" s="57"/>
      <c r="H51" s="57"/>
      <c r="I51" s="57"/>
      <c r="K51" s="69"/>
      <c r="L51" s="69"/>
      <c r="M51" s="69">
        <v>1</v>
      </c>
    </row>
    <row r="52" spans="1:14" ht="90" x14ac:dyDescent="0.25">
      <c r="A52" s="51" t="s">
        <v>2216</v>
      </c>
      <c r="B52" s="509"/>
      <c r="C52" s="45" t="s">
        <v>2218</v>
      </c>
      <c r="D52" s="45" t="s">
        <v>533</v>
      </c>
      <c r="E52" s="559" t="s">
        <v>2525</v>
      </c>
      <c r="F52" s="136" t="s">
        <v>533</v>
      </c>
      <c r="G52" s="116" t="s">
        <v>2525</v>
      </c>
      <c r="H52" s="136"/>
      <c r="I52" s="116"/>
      <c r="K52" s="69"/>
      <c r="L52" s="69"/>
      <c r="M52" s="69">
        <v>1</v>
      </c>
    </row>
    <row r="53" spans="1:14" x14ac:dyDescent="0.25">
      <c r="A53" s="1166" t="s">
        <v>2173</v>
      </c>
      <c r="B53" s="307"/>
      <c r="C53" s="41" t="s">
        <v>2174</v>
      </c>
      <c r="D53" s="42"/>
      <c r="E53" s="43"/>
      <c r="K53" s="70"/>
      <c r="L53" s="70"/>
      <c r="M53" s="70"/>
    </row>
    <row r="54" spans="1:14" ht="22.5" x14ac:dyDescent="0.25">
      <c r="A54" s="1167"/>
      <c r="B54" s="507"/>
      <c r="C54" s="44" t="s">
        <v>2429</v>
      </c>
      <c r="D54" s="44" t="s">
        <v>2430</v>
      </c>
      <c r="E54" s="38" t="s">
        <v>2322</v>
      </c>
      <c r="F54" s="111" t="s">
        <v>2431</v>
      </c>
      <c r="G54" s="112" t="s">
        <v>2432</v>
      </c>
      <c r="H54" s="111" t="s">
        <v>2175</v>
      </c>
      <c r="I54" s="112" t="s">
        <v>2176</v>
      </c>
      <c r="K54" s="70"/>
      <c r="L54" s="70"/>
      <c r="M54" s="70"/>
    </row>
    <row r="55" spans="1:14" ht="27" customHeight="1" x14ac:dyDescent="0.25">
      <c r="A55" s="1159" t="s">
        <v>2223</v>
      </c>
      <c r="B55" s="560"/>
      <c r="C55" s="508">
        <v>41</v>
      </c>
      <c r="D55" s="508">
        <v>50</v>
      </c>
      <c r="E55" s="561">
        <v>42</v>
      </c>
      <c r="F55" s="145">
        <v>60</v>
      </c>
      <c r="G55" s="209">
        <v>60</v>
      </c>
      <c r="H55" s="145"/>
      <c r="I55" s="209"/>
      <c r="K55" s="69">
        <f>IF(G55&gt;=F55,1,0)</f>
        <v>1</v>
      </c>
      <c r="L55" s="69">
        <f>IF(G55&lt;F55,1,0)</f>
        <v>0</v>
      </c>
      <c r="M55" s="69"/>
    </row>
    <row r="56" spans="1:14" ht="33" customHeight="1" x14ac:dyDescent="0.25">
      <c r="A56" s="80" t="s">
        <v>2225</v>
      </c>
      <c r="B56" s="382"/>
      <c r="C56" s="324" t="s">
        <v>2526</v>
      </c>
      <c r="D56" s="324">
        <v>61</v>
      </c>
      <c r="E56" s="556" t="s">
        <v>2527</v>
      </c>
      <c r="F56" s="136">
        <v>62</v>
      </c>
      <c r="G56" s="152"/>
      <c r="H56" s="136"/>
      <c r="I56" s="152"/>
      <c r="K56" s="69">
        <v>0</v>
      </c>
      <c r="L56" s="69"/>
      <c r="M56" s="69">
        <v>1</v>
      </c>
    </row>
    <row r="57" spans="1:14" ht="19.5" customHeight="1" x14ac:dyDescent="0.25">
      <c r="A57" s="49" t="s">
        <v>2528</v>
      </c>
      <c r="J57" s="245" t="s">
        <v>2226</v>
      </c>
      <c r="K57" s="246">
        <v>6</v>
      </c>
      <c r="L57" s="246">
        <v>2</v>
      </c>
      <c r="M57" s="246">
        <v>8</v>
      </c>
      <c r="N57" s="245"/>
    </row>
    <row r="58" spans="1:14" ht="32.25" customHeight="1" x14ac:dyDescent="0.25">
      <c r="A58" s="49" t="s">
        <v>2529</v>
      </c>
      <c r="B58" s="31"/>
      <c r="C58" s="31"/>
      <c r="D58" s="31"/>
      <c r="E58" s="31"/>
      <c r="F58" s="31"/>
      <c r="G58" s="31"/>
      <c r="H58" s="31"/>
      <c r="I58" s="31"/>
      <c r="K58" s="70"/>
      <c r="L58" s="70"/>
      <c r="M58" s="70"/>
    </row>
    <row r="59" spans="1:14" ht="32.25" customHeight="1" x14ac:dyDescent="0.25">
      <c r="A59" s="49"/>
      <c r="B59" s="31"/>
      <c r="C59" s="31"/>
      <c r="D59" s="31"/>
      <c r="E59" s="31"/>
      <c r="F59" s="31"/>
      <c r="G59" s="31"/>
      <c r="H59" s="31"/>
      <c r="I59" s="31"/>
      <c r="K59" s="70"/>
      <c r="L59" s="70"/>
      <c r="M59" s="70"/>
    </row>
    <row r="60" spans="1:14" x14ac:dyDescent="0.25">
      <c r="A60" s="1169" t="s">
        <v>2173</v>
      </c>
      <c r="B60" s="118"/>
      <c r="C60" s="118" t="s">
        <v>2227</v>
      </c>
      <c r="D60" s="118"/>
      <c r="E60" s="118"/>
      <c r="K60" s="70"/>
      <c r="L60" s="70"/>
      <c r="M60" s="70"/>
    </row>
    <row r="61" spans="1:14" ht="22.5" x14ac:dyDescent="0.25">
      <c r="A61" s="1169"/>
      <c r="B61" s="118"/>
      <c r="C61" s="118" t="s">
        <v>2430</v>
      </c>
      <c r="D61" s="118" t="s">
        <v>2322</v>
      </c>
      <c r="E61" s="118"/>
      <c r="F61" s="307" t="s">
        <v>2431</v>
      </c>
      <c r="G61" s="112" t="s">
        <v>2432</v>
      </c>
      <c r="H61" s="111" t="s">
        <v>2175</v>
      </c>
      <c r="I61" s="112" t="s">
        <v>2176</v>
      </c>
      <c r="K61" s="70"/>
      <c r="L61" s="70"/>
      <c r="M61" s="70"/>
    </row>
    <row r="62" spans="1:14" ht="31.5" customHeight="1" x14ac:dyDescent="0.25">
      <c r="A62" s="1065" t="s">
        <v>2228</v>
      </c>
      <c r="B62" s="514"/>
      <c r="C62" s="47">
        <v>5</v>
      </c>
      <c r="D62" s="562">
        <v>315</v>
      </c>
      <c r="E62" s="563"/>
      <c r="F62" s="136">
        <v>10</v>
      </c>
      <c r="G62" s="176">
        <v>212.9</v>
      </c>
      <c r="H62" s="136"/>
      <c r="I62" s="176"/>
      <c r="K62" s="217">
        <f>IF(G62&gt;=F62,1,0)</f>
        <v>1</v>
      </c>
      <c r="L62" s="217">
        <f>IF(G62&lt;F62,1,0)</f>
        <v>0</v>
      </c>
      <c r="M62" s="217"/>
    </row>
    <row r="63" spans="1:14" ht="39.75" customHeight="1" x14ac:dyDescent="0.25">
      <c r="A63" s="51" t="s">
        <v>2229</v>
      </c>
      <c r="B63" s="509"/>
      <c r="C63" s="45">
        <v>30</v>
      </c>
      <c r="D63" s="564">
        <v>30.7</v>
      </c>
      <c r="E63" s="565"/>
      <c r="F63" s="136">
        <v>32</v>
      </c>
      <c r="G63" s="177">
        <v>31.8</v>
      </c>
      <c r="H63" s="136"/>
      <c r="I63" s="177"/>
      <c r="K63" s="69">
        <f>IF(G63&gt;=F63,1,0)</f>
        <v>0</v>
      </c>
      <c r="L63" s="69">
        <f>IF(G63&lt;F63,1,0)</f>
        <v>1</v>
      </c>
      <c r="M63" s="69"/>
    </row>
    <row r="64" spans="1:14" x14ac:dyDescent="0.25">
      <c r="A64" s="1166" t="s">
        <v>2173</v>
      </c>
      <c r="B64" s="307"/>
      <c r="C64" s="41" t="s">
        <v>2227</v>
      </c>
      <c r="D64" s="42"/>
      <c r="E64" s="43"/>
      <c r="K64" s="70"/>
      <c r="L64" s="70"/>
      <c r="M64" s="70"/>
    </row>
    <row r="65" spans="1:13" ht="22.5" x14ac:dyDescent="0.25">
      <c r="A65" s="1167"/>
      <c r="B65" s="507"/>
      <c r="C65" s="44" t="s">
        <v>2430</v>
      </c>
      <c r="D65" s="41" t="s">
        <v>2322</v>
      </c>
      <c r="E65" s="43"/>
      <c r="F65" s="111" t="s">
        <v>2431</v>
      </c>
      <c r="G65" s="112" t="s">
        <v>2432</v>
      </c>
      <c r="H65" s="111" t="s">
        <v>2175</v>
      </c>
      <c r="I65" s="112" t="s">
        <v>2176</v>
      </c>
      <c r="K65" s="70"/>
      <c r="L65" s="70"/>
      <c r="M65" s="70"/>
    </row>
    <row r="66" spans="1:13" ht="50.25" customHeight="1" x14ac:dyDescent="0.25">
      <c r="A66" s="51" t="s">
        <v>2230</v>
      </c>
      <c r="B66" s="509"/>
      <c r="C66" s="37" t="s">
        <v>2530</v>
      </c>
      <c r="D66" s="559" t="s">
        <v>2531</v>
      </c>
      <c r="E66" s="566"/>
      <c r="F66" s="136" t="s">
        <v>2530</v>
      </c>
      <c r="G66" s="199" t="s">
        <v>2532</v>
      </c>
      <c r="H66" s="136"/>
      <c r="I66" s="199"/>
      <c r="K66" s="69">
        <v>1</v>
      </c>
      <c r="L66" s="69">
        <v>0</v>
      </c>
      <c r="M66" s="69"/>
    </row>
    <row r="67" spans="1:13" ht="64.5" customHeight="1" x14ac:dyDescent="0.25">
      <c r="A67" s="51" t="s">
        <v>2235</v>
      </c>
      <c r="B67" s="509"/>
      <c r="C67" s="203">
        <v>28</v>
      </c>
      <c r="D67" s="332">
        <v>26.6</v>
      </c>
      <c r="E67" s="333"/>
      <c r="F67" s="136">
        <v>30</v>
      </c>
      <c r="G67" s="176">
        <v>29</v>
      </c>
      <c r="H67" s="136"/>
      <c r="I67" s="176"/>
      <c r="K67" s="69">
        <f>IF(G67&gt;=F67,1,0)</f>
        <v>0</v>
      </c>
      <c r="L67" s="69">
        <f>IF(G67&lt;F67,1,0)</f>
        <v>1</v>
      </c>
      <c r="M67" s="69"/>
    </row>
    <row r="68" spans="1:13" ht="54" customHeight="1" x14ac:dyDescent="0.25">
      <c r="A68" s="51" t="s">
        <v>2236</v>
      </c>
      <c r="B68" s="509"/>
      <c r="C68" s="204">
        <v>60</v>
      </c>
      <c r="D68" s="332">
        <v>83</v>
      </c>
      <c r="E68" s="333"/>
      <c r="F68" s="136">
        <v>70</v>
      </c>
      <c r="G68" s="177">
        <v>100</v>
      </c>
      <c r="H68" s="136"/>
      <c r="I68" s="177"/>
      <c r="K68" s="69">
        <f>IF(G68&gt;=F68,1,0)</f>
        <v>1</v>
      </c>
      <c r="L68" s="69">
        <f>IF(G68&lt;F68,1,0)</f>
        <v>0</v>
      </c>
      <c r="M68" s="69"/>
    </row>
    <row r="69" spans="1:13" ht="35.25" customHeight="1" x14ac:dyDescent="0.25">
      <c r="A69" s="51" t="s">
        <v>2237</v>
      </c>
      <c r="B69" s="509"/>
      <c r="C69" s="45">
        <v>5</v>
      </c>
      <c r="D69" s="554" t="s">
        <v>2533</v>
      </c>
      <c r="E69" s="567"/>
      <c r="F69" s="136">
        <v>5</v>
      </c>
      <c r="G69" s="152">
        <v>41.84</v>
      </c>
      <c r="H69" s="136"/>
      <c r="I69" s="152"/>
      <c r="K69" s="69">
        <f>IF(G69&gt;=F69,1,0)</f>
        <v>1</v>
      </c>
      <c r="L69" s="69">
        <f>IF(G69&lt;F69,1,0)</f>
        <v>0</v>
      </c>
      <c r="M69" s="69"/>
    </row>
    <row r="70" spans="1:13" x14ac:dyDescent="0.25">
      <c r="A70" s="1166" t="s">
        <v>2173</v>
      </c>
      <c r="B70" s="307"/>
      <c r="C70" s="41" t="s">
        <v>2227</v>
      </c>
      <c r="D70" s="42"/>
      <c r="E70" s="43"/>
      <c r="K70" s="70"/>
      <c r="L70" s="70"/>
      <c r="M70" s="70"/>
    </row>
    <row r="71" spans="1:13" ht="22.5" x14ac:dyDescent="0.25">
      <c r="A71" s="1167"/>
      <c r="B71" s="507"/>
      <c r="C71" s="44" t="s">
        <v>2430</v>
      </c>
      <c r="D71" s="41" t="s">
        <v>2322</v>
      </c>
      <c r="E71" s="43"/>
      <c r="F71" s="111" t="s">
        <v>2431</v>
      </c>
      <c r="G71" s="112" t="s">
        <v>2432</v>
      </c>
      <c r="H71" s="111" t="s">
        <v>2175</v>
      </c>
      <c r="I71" s="112" t="s">
        <v>2176</v>
      </c>
      <c r="K71" s="70"/>
      <c r="L71" s="70"/>
      <c r="M71" s="70"/>
    </row>
    <row r="72" spans="1:13" ht="35.25" customHeight="1" x14ac:dyDescent="0.25">
      <c r="A72" s="51" t="s">
        <v>2238</v>
      </c>
      <c r="B72" s="509"/>
      <c r="C72" s="568">
        <v>56</v>
      </c>
      <c r="D72" s="569">
        <v>63.7</v>
      </c>
      <c r="E72" s="569"/>
      <c r="F72" s="57">
        <v>60</v>
      </c>
      <c r="G72" s="176">
        <v>70</v>
      </c>
      <c r="H72" s="57"/>
      <c r="I72" s="176"/>
      <c r="K72" s="69">
        <f>IF(G72&gt;=F72,1,0)</f>
        <v>1</v>
      </c>
      <c r="L72" s="69">
        <f>IF(G72&lt;F72,1,0)</f>
        <v>0</v>
      </c>
      <c r="M72" s="69"/>
    </row>
    <row r="73" spans="1:13" ht="48" customHeight="1" x14ac:dyDescent="0.25">
      <c r="A73" s="51" t="s">
        <v>2240</v>
      </c>
      <c r="B73" s="509"/>
      <c r="C73" s="570">
        <v>65</v>
      </c>
      <c r="D73" s="571">
        <v>78.5</v>
      </c>
      <c r="E73" s="571"/>
      <c r="F73" s="57">
        <v>70</v>
      </c>
      <c r="G73" s="177">
        <v>79</v>
      </c>
      <c r="H73" s="57"/>
      <c r="I73" s="177"/>
      <c r="K73" s="69">
        <f>IF(G73&gt;=F73,1,0)</f>
        <v>1</v>
      </c>
      <c r="L73" s="69">
        <f>IF(G73&lt;F73,1,0)</f>
        <v>0</v>
      </c>
      <c r="M73" s="69"/>
    </row>
    <row r="74" spans="1:13" ht="49.5" customHeight="1" x14ac:dyDescent="0.25">
      <c r="A74" s="51" t="s">
        <v>2241</v>
      </c>
      <c r="B74" s="509"/>
      <c r="C74" s="572">
        <v>55</v>
      </c>
      <c r="D74" s="569">
        <v>60.7</v>
      </c>
      <c r="E74" s="569"/>
      <c r="F74" s="57">
        <v>55</v>
      </c>
      <c r="G74" s="177">
        <v>89</v>
      </c>
      <c r="H74" s="57"/>
      <c r="I74" s="177"/>
      <c r="K74" s="69">
        <f>IF(G74&gt;=F74,1,0)</f>
        <v>1</v>
      </c>
      <c r="L74" s="69">
        <f>IF(G74&lt;F74,1,0)</f>
        <v>0</v>
      </c>
      <c r="M74" s="69"/>
    </row>
    <row r="75" spans="1:13" ht="36.75" customHeight="1" x14ac:dyDescent="0.25">
      <c r="A75" s="51" t="s">
        <v>2242</v>
      </c>
      <c r="B75" s="509"/>
      <c r="C75" s="573">
        <v>3</v>
      </c>
      <c r="D75" s="571">
        <v>8</v>
      </c>
      <c r="E75" s="571"/>
      <c r="F75" s="57">
        <v>3</v>
      </c>
      <c r="G75" s="177" t="s">
        <v>2243</v>
      </c>
      <c r="H75" s="57"/>
      <c r="I75" s="177"/>
      <c r="K75" s="69">
        <f>IF(G75&gt;=F75,1,0)</f>
        <v>1</v>
      </c>
      <c r="L75" s="69">
        <f>IF(G75&lt;F75,1,0)</f>
        <v>0</v>
      </c>
      <c r="M75" s="69"/>
    </row>
    <row r="76" spans="1:13" ht="34.5" customHeight="1" x14ac:dyDescent="0.25">
      <c r="A76" s="51" t="s">
        <v>2244</v>
      </c>
      <c r="B76" s="509"/>
      <c r="C76" s="574">
        <v>3</v>
      </c>
      <c r="D76" s="575">
        <v>4</v>
      </c>
      <c r="E76" s="576"/>
      <c r="F76" s="180">
        <v>3</v>
      </c>
      <c r="G76" s="154">
        <v>4.7</v>
      </c>
      <c r="H76" s="180"/>
      <c r="I76" s="154"/>
      <c r="K76" s="69">
        <f>IF(G76&gt;=F76,1,0)</f>
        <v>1</v>
      </c>
      <c r="L76" s="69">
        <f>IF(G76&lt;F76,1,0)</f>
        <v>0</v>
      </c>
      <c r="M76" s="69"/>
    </row>
    <row r="77" spans="1:13" ht="81.75" customHeight="1" x14ac:dyDescent="0.25">
      <c r="A77" s="1171" t="s">
        <v>2534</v>
      </c>
      <c r="B77" s="327"/>
      <c r="C77" s="327"/>
      <c r="D77" s="327"/>
      <c r="E77" s="327"/>
      <c r="F77" s="327"/>
      <c r="G77" s="327"/>
      <c r="H77" s="327"/>
      <c r="I77" s="327"/>
      <c r="K77" s="70"/>
      <c r="L77" s="70"/>
      <c r="M77" s="70"/>
    </row>
    <row r="78" spans="1:13" x14ac:dyDescent="0.25">
      <c r="A78" s="1166" t="s">
        <v>2173</v>
      </c>
      <c r="B78" s="307"/>
      <c r="C78" s="41" t="s">
        <v>2174</v>
      </c>
      <c r="D78" s="42"/>
      <c r="E78" s="43"/>
      <c r="K78" s="70"/>
      <c r="L78" s="70"/>
      <c r="M78" s="70"/>
    </row>
    <row r="79" spans="1:13" ht="22.5" x14ac:dyDescent="0.25">
      <c r="A79" s="1167"/>
      <c r="B79" s="507"/>
      <c r="C79" s="44" t="s">
        <v>2430</v>
      </c>
      <c r="D79" s="41" t="s">
        <v>2322</v>
      </c>
      <c r="E79" s="43"/>
      <c r="F79" s="164" t="s">
        <v>2431</v>
      </c>
      <c r="G79" s="119" t="s">
        <v>2432</v>
      </c>
      <c r="H79" s="111" t="s">
        <v>2175</v>
      </c>
      <c r="I79" s="112" t="s">
        <v>2176</v>
      </c>
      <c r="K79" s="70"/>
      <c r="L79" s="70"/>
      <c r="M79" s="70"/>
    </row>
    <row r="80" spans="1:13" ht="127.5" x14ac:dyDescent="0.25">
      <c r="A80" s="51" t="s">
        <v>2248</v>
      </c>
      <c r="B80" s="509"/>
      <c r="C80" s="45" t="s">
        <v>2535</v>
      </c>
      <c r="D80" s="559" t="s">
        <v>2536</v>
      </c>
      <c r="E80" s="566"/>
      <c r="F80" s="170">
        <v>4.2</v>
      </c>
      <c r="G80" s="167" t="s">
        <v>2537</v>
      </c>
      <c r="H80" s="170"/>
      <c r="I80" s="167"/>
      <c r="K80" s="69"/>
      <c r="L80" s="69"/>
      <c r="M80" s="69">
        <v>1</v>
      </c>
    </row>
    <row r="81" spans="1:13" ht="127.5" x14ac:dyDescent="0.25">
      <c r="A81" s="51" t="s">
        <v>2249</v>
      </c>
      <c r="B81" s="509"/>
      <c r="C81" s="45">
        <v>60</v>
      </c>
      <c r="D81" s="559" t="s">
        <v>2538</v>
      </c>
      <c r="E81" s="566"/>
      <c r="F81" s="170">
        <v>57</v>
      </c>
      <c r="G81" s="167" t="s">
        <v>2537</v>
      </c>
      <c r="H81" s="170"/>
      <c r="I81" s="167"/>
      <c r="K81" s="69"/>
      <c r="L81" s="69"/>
      <c r="M81" s="69">
        <v>1</v>
      </c>
    </row>
    <row r="82" spans="1:13" ht="60" customHeight="1" x14ac:dyDescent="0.25">
      <c r="A82" s="51" t="s">
        <v>2250</v>
      </c>
      <c r="B82" s="509"/>
      <c r="C82" s="45" t="s">
        <v>533</v>
      </c>
      <c r="D82" s="554" t="s">
        <v>533</v>
      </c>
      <c r="E82" s="567"/>
      <c r="F82" s="170">
        <v>35</v>
      </c>
      <c r="G82" s="171">
        <v>11.9</v>
      </c>
      <c r="H82" s="170"/>
      <c r="I82" s="171"/>
      <c r="K82" s="69">
        <f>IF(G82&gt;=F82,1,0)</f>
        <v>0</v>
      </c>
      <c r="L82" s="69">
        <f>IF(G82&lt;F82,1,0)</f>
        <v>1</v>
      </c>
      <c r="M82" s="69"/>
    </row>
    <row r="83" spans="1:13" ht="36.75" customHeight="1" x14ac:dyDescent="0.25">
      <c r="A83" s="51" t="s">
        <v>2252</v>
      </c>
      <c r="B83" s="509"/>
      <c r="C83" s="45" t="s">
        <v>533</v>
      </c>
      <c r="D83" s="554" t="s">
        <v>533</v>
      </c>
      <c r="E83" s="567"/>
      <c r="F83" s="170">
        <v>75</v>
      </c>
      <c r="G83" s="171">
        <v>65.7</v>
      </c>
      <c r="H83" s="170"/>
      <c r="I83" s="171"/>
      <c r="K83" s="69">
        <f>IF(G83&gt;=F83,1,0)</f>
        <v>0</v>
      </c>
      <c r="L83" s="69">
        <f>IF(G83&lt;F83,1,0)</f>
        <v>1</v>
      </c>
      <c r="M83" s="69"/>
    </row>
    <row r="84" spans="1:13" ht="127.5" x14ac:dyDescent="0.25">
      <c r="A84" s="51" t="s">
        <v>2253</v>
      </c>
      <c r="B84" s="509"/>
      <c r="C84" s="45">
        <v>12.2</v>
      </c>
      <c r="D84" s="559" t="s">
        <v>2539</v>
      </c>
      <c r="E84" s="566"/>
      <c r="F84" s="170">
        <v>12</v>
      </c>
      <c r="G84" s="167" t="s">
        <v>2537</v>
      </c>
      <c r="H84" s="170"/>
      <c r="I84" s="167"/>
      <c r="K84" s="69"/>
      <c r="L84" s="69"/>
      <c r="M84" s="69">
        <v>1</v>
      </c>
    </row>
    <row r="85" spans="1:13" ht="33" customHeight="1" x14ac:dyDescent="0.25">
      <c r="A85" s="51" t="s">
        <v>2254</v>
      </c>
      <c r="B85" s="509"/>
      <c r="C85" s="45" t="s">
        <v>533</v>
      </c>
      <c r="D85" s="554" t="s">
        <v>533</v>
      </c>
      <c r="E85" s="567"/>
      <c r="F85" s="170">
        <v>20</v>
      </c>
      <c r="G85" s="171">
        <v>27</v>
      </c>
      <c r="H85" s="170"/>
      <c r="I85" s="171"/>
      <c r="K85" s="69">
        <f>IF(G85&gt;=F85,1,0)</f>
        <v>1</v>
      </c>
      <c r="L85" s="69">
        <f>IF(G85&lt;F85,1,0)</f>
        <v>0</v>
      </c>
      <c r="M85" s="69"/>
    </row>
    <row r="86" spans="1:13" ht="33" customHeight="1" x14ac:dyDescent="0.25">
      <c r="A86" s="51" t="s">
        <v>2256</v>
      </c>
      <c r="B86" s="509"/>
      <c r="C86" s="45" t="s">
        <v>533</v>
      </c>
      <c r="D86" s="559" t="s">
        <v>2540</v>
      </c>
      <c r="E86" s="566"/>
      <c r="F86" s="170">
        <v>10</v>
      </c>
      <c r="G86" s="168">
        <v>10</v>
      </c>
      <c r="H86" s="170"/>
      <c r="I86" s="168"/>
      <c r="K86" s="69">
        <f>IF(G86&gt;=F86,1,0)</f>
        <v>1</v>
      </c>
      <c r="L86" s="69">
        <f>IF(G86&lt;F86,1,0)</f>
        <v>0</v>
      </c>
      <c r="M86" s="69"/>
    </row>
    <row r="87" spans="1:13" x14ac:dyDescent="0.25">
      <c r="A87" s="1166" t="s">
        <v>2173</v>
      </c>
      <c r="B87" s="307"/>
      <c r="C87" s="41" t="s">
        <v>2174</v>
      </c>
      <c r="D87" s="42"/>
      <c r="E87" s="43"/>
      <c r="K87" s="70"/>
      <c r="L87" s="70"/>
      <c r="M87" s="70"/>
    </row>
    <row r="88" spans="1:13" ht="22.5" x14ac:dyDescent="0.25">
      <c r="A88" s="1167"/>
      <c r="B88" s="507"/>
      <c r="C88" s="44" t="s">
        <v>2430</v>
      </c>
      <c r="D88" s="41" t="s">
        <v>2322</v>
      </c>
      <c r="E88" s="43"/>
      <c r="F88" s="111" t="s">
        <v>2431</v>
      </c>
      <c r="G88" s="112" t="s">
        <v>2432</v>
      </c>
      <c r="H88" s="111" t="s">
        <v>2175</v>
      </c>
      <c r="I88" s="112" t="s">
        <v>2176</v>
      </c>
      <c r="K88" s="70"/>
      <c r="L88" s="70"/>
      <c r="M88" s="70"/>
    </row>
    <row r="89" spans="1:13" ht="71.25" customHeight="1" x14ac:dyDescent="0.25">
      <c r="A89" s="51" t="s">
        <v>2541</v>
      </c>
      <c r="B89" s="509"/>
      <c r="C89" s="45" t="s">
        <v>533</v>
      </c>
      <c r="D89" s="554" t="s">
        <v>533</v>
      </c>
      <c r="E89" s="567"/>
      <c r="F89" s="136" t="s">
        <v>533</v>
      </c>
      <c r="G89" s="159" t="s">
        <v>533</v>
      </c>
      <c r="H89" s="136"/>
      <c r="I89" s="159"/>
      <c r="K89" s="69"/>
      <c r="L89" s="69"/>
      <c r="M89" s="69">
        <v>1</v>
      </c>
    </row>
    <row r="90" spans="1:13" ht="62.25" customHeight="1" x14ac:dyDescent="0.25">
      <c r="A90" s="51" t="s">
        <v>2259</v>
      </c>
      <c r="B90" s="509"/>
      <c r="C90" s="45">
        <v>3</v>
      </c>
      <c r="D90" s="554">
        <v>9</v>
      </c>
      <c r="E90" s="567"/>
      <c r="F90" s="136">
        <v>6</v>
      </c>
      <c r="G90" s="159">
        <v>12</v>
      </c>
      <c r="H90" s="136"/>
      <c r="I90" s="159"/>
      <c r="K90" s="69">
        <f>IF(G90&gt;=F90,1,0)</f>
        <v>1</v>
      </c>
      <c r="L90" s="69">
        <f>IF(G90&lt;F90,1,0)</f>
        <v>0</v>
      </c>
      <c r="M90" s="69"/>
    </row>
    <row r="91" spans="1:13" ht="57" customHeight="1" x14ac:dyDescent="0.25">
      <c r="A91" s="51" t="s">
        <v>2260</v>
      </c>
      <c r="B91" s="509"/>
      <c r="C91" s="45">
        <v>3</v>
      </c>
      <c r="D91" s="554">
        <v>12</v>
      </c>
      <c r="E91" s="567"/>
      <c r="F91" s="136">
        <v>4</v>
      </c>
      <c r="G91" s="159">
        <v>7</v>
      </c>
      <c r="H91" s="136"/>
      <c r="I91" s="159"/>
      <c r="K91" s="69">
        <f>IF(G91&gt;=F91,1,0)</f>
        <v>1</v>
      </c>
      <c r="L91" s="69">
        <f>IF(G91&lt;F91,1,0)</f>
        <v>0</v>
      </c>
      <c r="M91" s="69"/>
    </row>
    <row r="92" spans="1:13" x14ac:dyDescent="0.25">
      <c r="A92" s="1166" t="s">
        <v>2173</v>
      </c>
      <c r="B92" s="307"/>
      <c r="C92" s="41" t="s">
        <v>2174</v>
      </c>
      <c r="D92" s="42"/>
      <c r="E92" s="43"/>
      <c r="K92" s="70"/>
      <c r="L92" s="70"/>
      <c r="M92" s="70"/>
    </row>
    <row r="93" spans="1:13" ht="22.5" x14ac:dyDescent="0.25">
      <c r="A93" s="1167"/>
      <c r="B93" s="507"/>
      <c r="C93" s="44" t="s">
        <v>2430</v>
      </c>
      <c r="D93" s="41" t="s">
        <v>2322</v>
      </c>
      <c r="E93" s="43"/>
      <c r="F93" s="111" t="s">
        <v>2431</v>
      </c>
      <c r="G93" s="112" t="s">
        <v>2432</v>
      </c>
      <c r="H93" s="111" t="s">
        <v>2175</v>
      </c>
      <c r="I93" s="112" t="s">
        <v>2176</v>
      </c>
      <c r="K93" s="70"/>
      <c r="L93" s="70"/>
      <c r="M93" s="70"/>
    </row>
    <row r="94" spans="1:13" ht="15" customHeight="1" x14ac:dyDescent="0.25">
      <c r="A94" s="1063" t="s">
        <v>2262</v>
      </c>
      <c r="B94" s="37" t="s">
        <v>2263</v>
      </c>
      <c r="C94" s="37">
        <v>79</v>
      </c>
      <c r="D94" s="559" t="s">
        <v>2542</v>
      </c>
      <c r="E94" s="566"/>
      <c r="F94" s="577" t="s">
        <v>2543</v>
      </c>
      <c r="G94" s="578" t="s">
        <v>2544</v>
      </c>
      <c r="H94" s="311"/>
      <c r="I94" s="579"/>
      <c r="K94" s="69"/>
      <c r="L94" s="69"/>
      <c r="M94" s="1372">
        <v>1</v>
      </c>
    </row>
    <row r="95" spans="1:13" ht="22.5" x14ac:dyDescent="0.25">
      <c r="A95" s="1064"/>
      <c r="B95" s="37" t="s">
        <v>2266</v>
      </c>
      <c r="C95" s="37">
        <v>45</v>
      </c>
      <c r="D95" s="559" t="s">
        <v>2542</v>
      </c>
      <c r="E95" s="566"/>
      <c r="F95" s="580"/>
      <c r="G95" s="581"/>
      <c r="H95" s="311"/>
      <c r="I95" s="579"/>
      <c r="K95" s="69"/>
      <c r="L95" s="69"/>
      <c r="M95" s="1373"/>
    </row>
    <row r="96" spans="1:13" x14ac:dyDescent="0.25">
      <c r="A96" s="1064"/>
      <c r="B96" s="37" t="s">
        <v>2267</v>
      </c>
      <c r="C96" s="37">
        <v>76</v>
      </c>
      <c r="D96" s="559" t="s">
        <v>2542</v>
      </c>
      <c r="E96" s="566"/>
      <c r="F96" s="580"/>
      <c r="G96" s="581"/>
      <c r="H96" s="311"/>
      <c r="I96" s="579"/>
      <c r="K96" s="69"/>
      <c r="L96" s="69"/>
      <c r="M96" s="1373"/>
    </row>
    <row r="97" spans="1:13" x14ac:dyDescent="0.25">
      <c r="A97" s="1064"/>
      <c r="B97" s="37" t="s">
        <v>2268</v>
      </c>
      <c r="C97" s="37">
        <v>90</v>
      </c>
      <c r="D97" s="559" t="s">
        <v>2542</v>
      </c>
      <c r="E97" s="566"/>
      <c r="F97" s="580"/>
      <c r="G97" s="581"/>
      <c r="H97" s="311"/>
      <c r="I97" s="579"/>
      <c r="K97" s="69"/>
      <c r="L97" s="69"/>
      <c r="M97" s="1373"/>
    </row>
    <row r="98" spans="1:13" x14ac:dyDescent="0.25">
      <c r="A98" s="1064"/>
      <c r="B98" s="37" t="s">
        <v>2269</v>
      </c>
      <c r="C98" s="37">
        <v>33</v>
      </c>
      <c r="D98" s="559" t="s">
        <v>2542</v>
      </c>
      <c r="E98" s="566"/>
      <c r="F98" s="580"/>
      <c r="G98" s="581"/>
      <c r="H98" s="311"/>
      <c r="I98" s="579"/>
      <c r="K98" s="69"/>
      <c r="L98" s="69"/>
      <c r="M98" s="1373"/>
    </row>
    <row r="99" spans="1:13" x14ac:dyDescent="0.25">
      <c r="A99" s="1172"/>
      <c r="B99" s="50" t="s">
        <v>2270</v>
      </c>
      <c r="C99" s="50">
        <v>94</v>
      </c>
      <c r="D99" s="582" t="s">
        <v>2542</v>
      </c>
      <c r="E99" s="583"/>
      <c r="F99" s="580"/>
      <c r="G99" s="581"/>
      <c r="H99" s="311"/>
      <c r="I99" s="579"/>
      <c r="K99" s="69"/>
      <c r="L99" s="69"/>
      <c r="M99" s="1374"/>
    </row>
    <row r="100" spans="1:13" ht="73.5" x14ac:dyDescent="0.25">
      <c r="A100" s="1173" t="s">
        <v>2271</v>
      </c>
      <c r="B100" s="584" t="s">
        <v>2272</v>
      </c>
      <c r="C100" s="585">
        <v>49</v>
      </c>
      <c r="D100" s="586" t="s">
        <v>2542</v>
      </c>
      <c r="E100" s="587"/>
      <c r="F100" s="580"/>
      <c r="G100" s="581"/>
      <c r="H100" s="311"/>
      <c r="I100" s="579"/>
      <c r="K100" s="69"/>
      <c r="L100" s="69"/>
      <c r="M100" s="69">
        <v>1</v>
      </c>
    </row>
    <row r="101" spans="1:13" ht="42.75" customHeight="1" x14ac:dyDescent="0.25">
      <c r="A101" s="1065" t="s">
        <v>2273</v>
      </c>
      <c r="B101" s="514"/>
      <c r="C101" s="47">
        <v>73</v>
      </c>
      <c r="D101" s="588">
        <v>72</v>
      </c>
      <c r="E101" s="589"/>
      <c r="F101" s="580"/>
      <c r="G101" s="581"/>
      <c r="H101" s="311"/>
      <c r="I101" s="579"/>
      <c r="K101" s="69"/>
      <c r="L101" s="69"/>
      <c r="M101" s="69">
        <v>1</v>
      </c>
    </row>
    <row r="102" spans="1:13" ht="43.5" customHeight="1" x14ac:dyDescent="0.25">
      <c r="A102" s="51" t="s">
        <v>2274</v>
      </c>
      <c r="B102" s="509"/>
      <c r="C102" s="45">
        <v>73</v>
      </c>
      <c r="D102" s="554">
        <v>54</v>
      </c>
      <c r="E102" s="567"/>
      <c r="F102" s="590"/>
      <c r="G102" s="591"/>
      <c r="H102" s="311"/>
      <c r="I102" s="579"/>
      <c r="K102" s="69"/>
      <c r="L102" s="69"/>
      <c r="M102" s="69">
        <v>1</v>
      </c>
    </row>
    <row r="103" spans="1:13" x14ac:dyDescent="0.25">
      <c r="A103" s="1166" t="s">
        <v>2173</v>
      </c>
      <c r="B103" s="307"/>
      <c r="C103" s="41" t="s">
        <v>2174</v>
      </c>
      <c r="D103" s="42"/>
      <c r="E103" s="43"/>
      <c r="K103" s="70"/>
      <c r="L103" s="70"/>
      <c r="M103" s="70"/>
    </row>
    <row r="104" spans="1:13" ht="22.5" x14ac:dyDescent="0.25">
      <c r="A104" s="1174"/>
      <c r="B104" s="592"/>
      <c r="C104" s="111" t="s">
        <v>2430</v>
      </c>
      <c r="D104" s="593" t="s">
        <v>2322</v>
      </c>
      <c r="E104" s="594"/>
      <c r="F104" s="122" t="s">
        <v>2431</v>
      </c>
      <c r="G104" s="123" t="s">
        <v>2432</v>
      </c>
      <c r="H104" s="111" t="s">
        <v>2175</v>
      </c>
      <c r="I104" s="112" t="s">
        <v>2176</v>
      </c>
      <c r="K104" s="70"/>
      <c r="L104" s="70"/>
      <c r="M104" s="70"/>
    </row>
    <row r="105" spans="1:13" ht="39.75" customHeight="1" x14ac:dyDescent="0.25">
      <c r="A105" s="381" t="s">
        <v>2275</v>
      </c>
      <c r="B105" s="595"/>
      <c r="C105" s="596" t="s">
        <v>2545</v>
      </c>
      <c r="D105" s="597"/>
      <c r="E105" s="597"/>
      <c r="F105" s="597"/>
      <c r="G105" s="598"/>
      <c r="H105" s="597"/>
      <c r="I105" s="598"/>
      <c r="K105" s="69"/>
      <c r="L105" s="69"/>
      <c r="M105" s="69">
        <v>1</v>
      </c>
    </row>
    <row r="106" spans="1:13" ht="21.75" customHeight="1" x14ac:dyDescent="0.25">
      <c r="A106" s="381" t="s">
        <v>2276</v>
      </c>
      <c r="B106" s="595"/>
      <c r="C106" s="599"/>
      <c r="D106" s="600"/>
      <c r="E106" s="600"/>
      <c r="F106" s="600"/>
      <c r="G106" s="601"/>
      <c r="H106" s="600"/>
      <c r="I106" s="601"/>
      <c r="K106" s="69"/>
      <c r="L106" s="69"/>
      <c r="M106" s="69">
        <v>1</v>
      </c>
    </row>
    <row r="107" spans="1:13" ht="33.75" x14ac:dyDescent="0.25">
      <c r="A107" s="1175" t="s">
        <v>2173</v>
      </c>
      <c r="B107" s="43"/>
      <c r="C107" s="39" t="s">
        <v>2546</v>
      </c>
      <c r="D107" s="40"/>
      <c r="E107" s="38" t="s">
        <v>2547</v>
      </c>
      <c r="K107" s="70"/>
      <c r="L107" s="70"/>
      <c r="M107" s="70"/>
    </row>
    <row r="108" spans="1:13" ht="72" customHeight="1" x14ac:dyDescent="0.25">
      <c r="A108" s="51" t="s">
        <v>2548</v>
      </c>
      <c r="B108" s="510"/>
      <c r="C108" s="510"/>
      <c r="D108" s="510"/>
      <c r="E108" s="509"/>
      <c r="K108" s="69"/>
      <c r="L108" s="69"/>
      <c r="M108" s="69">
        <v>1</v>
      </c>
    </row>
    <row r="109" spans="1:13" x14ac:dyDescent="0.25">
      <c r="A109" s="1166" t="s">
        <v>2173</v>
      </c>
      <c r="B109" s="307"/>
      <c r="C109" s="41" t="s">
        <v>2174</v>
      </c>
      <c r="D109" s="42"/>
      <c r="E109" s="43"/>
      <c r="K109" s="70"/>
      <c r="L109" s="70"/>
      <c r="M109" s="70"/>
    </row>
    <row r="110" spans="1:13" ht="22.5" x14ac:dyDescent="0.25">
      <c r="A110" s="1167"/>
      <c r="B110" s="507"/>
      <c r="C110" s="44" t="s">
        <v>2430</v>
      </c>
      <c r="D110" s="41" t="s">
        <v>2322</v>
      </c>
      <c r="E110" s="43"/>
      <c r="F110" s="122" t="s">
        <v>2431</v>
      </c>
      <c r="G110" s="123" t="s">
        <v>2432</v>
      </c>
      <c r="H110" s="111" t="s">
        <v>2175</v>
      </c>
      <c r="I110" s="112" t="s">
        <v>2176</v>
      </c>
      <c r="K110" s="70"/>
      <c r="L110" s="70"/>
      <c r="M110" s="70"/>
    </row>
    <row r="111" spans="1:13" ht="15" customHeight="1" x14ac:dyDescent="0.25">
      <c r="A111" s="62" t="s">
        <v>2278</v>
      </c>
      <c r="B111" s="45" t="s">
        <v>2279</v>
      </c>
      <c r="C111" s="45" t="s">
        <v>2549</v>
      </c>
      <c r="D111" s="559">
        <v>10.09</v>
      </c>
      <c r="E111" s="566"/>
      <c r="F111" s="138" t="s">
        <v>2550</v>
      </c>
      <c r="G111" s="602">
        <v>10</v>
      </c>
      <c r="H111" s="138"/>
      <c r="I111" s="602"/>
      <c r="K111" s="69">
        <v>1</v>
      </c>
      <c r="L111" s="69">
        <v>0</v>
      </c>
      <c r="M111" s="69"/>
    </row>
    <row r="112" spans="1:13" x14ac:dyDescent="0.25">
      <c r="A112" s="1062"/>
      <c r="B112" s="45" t="s">
        <v>2281</v>
      </c>
      <c r="C112" s="45" t="s">
        <v>2551</v>
      </c>
      <c r="D112" s="559">
        <v>18.89</v>
      </c>
      <c r="E112" s="566"/>
      <c r="F112" s="138" t="s">
        <v>2552</v>
      </c>
      <c r="G112" s="602">
        <v>17.2</v>
      </c>
      <c r="H112" s="138"/>
      <c r="I112" s="602"/>
      <c r="K112" s="69">
        <f>IF(G112&gt;=F112,1,0)</f>
        <v>0</v>
      </c>
      <c r="L112" s="69">
        <f>IF(G112&lt;F112,1,0)</f>
        <v>1</v>
      </c>
      <c r="M112" s="69"/>
    </row>
    <row r="113" spans="1:13" x14ac:dyDescent="0.25">
      <c r="A113" s="1162"/>
      <c r="B113" s="48" t="s">
        <v>2283</v>
      </c>
      <c r="C113" s="48" t="s">
        <v>2553</v>
      </c>
      <c r="D113" s="582">
        <v>71.3</v>
      </c>
      <c r="E113" s="583"/>
      <c r="F113" s="139" t="s">
        <v>2554</v>
      </c>
      <c r="G113" s="603">
        <v>72.8</v>
      </c>
      <c r="H113" s="139"/>
      <c r="I113" s="603"/>
      <c r="K113" s="69">
        <v>1</v>
      </c>
      <c r="L113" s="69">
        <v>0</v>
      </c>
      <c r="M113" s="69"/>
    </row>
    <row r="114" spans="1:13" ht="29.25" customHeight="1" x14ac:dyDescent="0.25">
      <c r="A114" s="1065" t="s">
        <v>2285</v>
      </c>
      <c r="B114" s="514"/>
      <c r="C114" s="47" t="s">
        <v>2468</v>
      </c>
      <c r="D114" s="604">
        <v>0.63</v>
      </c>
      <c r="E114" s="605"/>
      <c r="F114" s="140" t="s">
        <v>2555</v>
      </c>
      <c r="G114" s="606">
        <v>2.5</v>
      </c>
      <c r="H114" s="140"/>
      <c r="I114" s="606"/>
      <c r="K114" s="69">
        <v>1</v>
      </c>
      <c r="L114" s="69">
        <v>0</v>
      </c>
      <c r="M114" s="69"/>
    </row>
    <row r="115" spans="1:13" ht="39.75" customHeight="1" x14ac:dyDescent="0.25">
      <c r="A115" s="51" t="s">
        <v>2287</v>
      </c>
      <c r="B115" s="509"/>
      <c r="C115" s="45" t="s">
        <v>2556</v>
      </c>
      <c r="D115" s="559">
        <v>18.600000000000001</v>
      </c>
      <c r="E115" s="566"/>
      <c r="F115" s="138" t="s">
        <v>2557</v>
      </c>
      <c r="G115" s="602">
        <v>21.1</v>
      </c>
      <c r="H115" s="138"/>
      <c r="I115" s="602"/>
      <c r="K115" s="69">
        <v>1</v>
      </c>
      <c r="L115" s="69">
        <v>0</v>
      </c>
      <c r="M115" s="69"/>
    </row>
    <row r="116" spans="1:13" x14ac:dyDescent="0.25">
      <c r="A116" s="1166" t="s">
        <v>2173</v>
      </c>
      <c r="B116" s="307"/>
      <c r="C116" s="41" t="s">
        <v>2174</v>
      </c>
      <c r="D116" s="42"/>
      <c r="E116" s="43"/>
      <c r="K116" s="70"/>
      <c r="L116" s="70"/>
      <c r="M116" s="70"/>
    </row>
    <row r="117" spans="1:13" ht="22.5" x14ac:dyDescent="0.25">
      <c r="A117" s="1167"/>
      <c r="B117" s="507"/>
      <c r="C117" s="44" t="s">
        <v>2429</v>
      </c>
      <c r="D117" s="44" t="s">
        <v>2430</v>
      </c>
      <c r="E117" s="38" t="s">
        <v>2322</v>
      </c>
      <c r="F117" s="122" t="s">
        <v>2431</v>
      </c>
      <c r="G117" s="123" t="s">
        <v>2432</v>
      </c>
      <c r="H117" s="111" t="s">
        <v>2175</v>
      </c>
      <c r="I117" s="112" t="s">
        <v>2176</v>
      </c>
      <c r="K117" s="70"/>
      <c r="L117" s="70"/>
      <c r="M117" s="70"/>
    </row>
    <row r="118" spans="1:13" ht="33.75" x14ac:dyDescent="0.25">
      <c r="A118" s="62" t="s">
        <v>2290</v>
      </c>
      <c r="B118" s="45" t="s">
        <v>2291</v>
      </c>
      <c r="C118" s="45" t="s">
        <v>2558</v>
      </c>
      <c r="D118" s="45" t="s">
        <v>2559</v>
      </c>
      <c r="E118" s="559" t="s">
        <v>2560</v>
      </c>
      <c r="F118" s="136">
        <v>44.7</v>
      </c>
      <c r="G118" s="181">
        <v>43.6</v>
      </c>
      <c r="H118" s="136"/>
      <c r="I118" s="181"/>
      <c r="K118" s="69">
        <f t="shared" ref="K118:K123" si="2">IF(G118&gt;=F118,1,0)</f>
        <v>0</v>
      </c>
      <c r="L118" s="69">
        <f t="shared" ref="L118:L123" si="3">IF(G118&lt;F118,1,0)</f>
        <v>1</v>
      </c>
      <c r="M118" s="69"/>
    </row>
    <row r="119" spans="1:13" ht="33.75" x14ac:dyDescent="0.25">
      <c r="A119" s="1062"/>
      <c r="B119" s="45" t="s">
        <v>2292</v>
      </c>
      <c r="C119" s="45" t="s">
        <v>2561</v>
      </c>
      <c r="D119" s="45" t="s">
        <v>2562</v>
      </c>
      <c r="E119" s="559" t="s">
        <v>2560</v>
      </c>
      <c r="F119" s="136">
        <v>25.4</v>
      </c>
      <c r="G119" s="166">
        <v>23.7</v>
      </c>
      <c r="H119" s="136"/>
      <c r="I119" s="166"/>
      <c r="K119" s="69">
        <f t="shared" si="2"/>
        <v>0</v>
      </c>
      <c r="L119" s="69">
        <f t="shared" si="3"/>
        <v>1</v>
      </c>
      <c r="M119" s="69"/>
    </row>
    <row r="120" spans="1:13" ht="33.75" x14ac:dyDescent="0.25">
      <c r="A120" s="1062"/>
      <c r="B120" s="45" t="s">
        <v>2293</v>
      </c>
      <c r="C120" s="45" t="s">
        <v>2563</v>
      </c>
      <c r="D120" s="45" t="s">
        <v>2564</v>
      </c>
      <c r="E120" s="559" t="s">
        <v>2560</v>
      </c>
      <c r="F120" s="136">
        <v>2.8</v>
      </c>
      <c r="G120" s="166">
        <v>1.3</v>
      </c>
      <c r="H120" s="136"/>
      <c r="I120" s="166"/>
      <c r="K120" s="69">
        <f t="shared" si="2"/>
        <v>0</v>
      </c>
      <c r="L120" s="69">
        <f t="shared" si="3"/>
        <v>1</v>
      </c>
      <c r="M120" s="69"/>
    </row>
    <row r="121" spans="1:13" ht="33.75" x14ac:dyDescent="0.25">
      <c r="A121" s="1062"/>
      <c r="B121" s="45" t="s">
        <v>2294</v>
      </c>
      <c r="C121" s="45" t="s">
        <v>2565</v>
      </c>
      <c r="D121" s="45" t="s">
        <v>2566</v>
      </c>
      <c r="E121" s="559" t="s">
        <v>2560</v>
      </c>
      <c r="F121" s="136">
        <v>25.6</v>
      </c>
      <c r="G121" s="166">
        <v>29.6</v>
      </c>
      <c r="H121" s="136"/>
      <c r="I121" s="166"/>
      <c r="K121" s="69">
        <f t="shared" si="2"/>
        <v>1</v>
      </c>
      <c r="L121" s="69">
        <f t="shared" si="3"/>
        <v>0</v>
      </c>
      <c r="M121" s="69"/>
    </row>
    <row r="122" spans="1:13" ht="33.75" x14ac:dyDescent="0.25">
      <c r="A122" s="1162"/>
      <c r="B122" s="48" t="s">
        <v>2295</v>
      </c>
      <c r="C122" s="48" t="s">
        <v>2567</v>
      </c>
      <c r="D122" s="48" t="s">
        <v>2568</v>
      </c>
      <c r="E122" s="582" t="s">
        <v>2560</v>
      </c>
      <c r="F122" s="141">
        <v>1.5</v>
      </c>
      <c r="G122" s="182">
        <v>1.8</v>
      </c>
      <c r="H122" s="141"/>
      <c r="I122" s="182"/>
      <c r="K122" s="69">
        <f t="shared" si="2"/>
        <v>1</v>
      </c>
      <c r="L122" s="69">
        <f t="shared" si="3"/>
        <v>0</v>
      </c>
      <c r="M122" s="69"/>
    </row>
    <row r="123" spans="1:13" ht="72" customHeight="1" x14ac:dyDescent="0.25">
      <c r="A123" s="1176" t="s">
        <v>2296</v>
      </c>
      <c r="B123" s="607"/>
      <c r="C123" s="309" t="s">
        <v>2569</v>
      </c>
      <c r="D123" s="608"/>
      <c r="E123" s="608"/>
      <c r="F123" s="187">
        <v>5</v>
      </c>
      <c r="G123" s="188">
        <v>4</v>
      </c>
      <c r="H123" s="187"/>
      <c r="I123" s="188"/>
      <c r="K123" s="69">
        <f t="shared" si="2"/>
        <v>0</v>
      </c>
      <c r="L123" s="69">
        <f t="shared" si="3"/>
        <v>1</v>
      </c>
      <c r="M123" s="69"/>
    </row>
    <row r="124" spans="1:13" ht="34.5" customHeight="1" x14ac:dyDescent="0.25">
      <c r="A124" s="1062" t="s">
        <v>2298</v>
      </c>
      <c r="B124" s="47" t="s">
        <v>2294</v>
      </c>
      <c r="C124" s="47" t="s">
        <v>2570</v>
      </c>
      <c r="D124" s="47" t="s">
        <v>2571</v>
      </c>
      <c r="E124" s="604" t="s">
        <v>2560</v>
      </c>
      <c r="F124" s="142">
        <v>1.38</v>
      </c>
      <c r="G124" s="153"/>
      <c r="H124" s="142"/>
      <c r="I124" s="153"/>
      <c r="K124" s="217"/>
      <c r="L124" s="217"/>
      <c r="M124" s="217">
        <v>1</v>
      </c>
    </row>
    <row r="125" spans="1:13" ht="33.75" x14ac:dyDescent="0.25">
      <c r="A125" s="32"/>
      <c r="B125" s="45" t="s">
        <v>2300</v>
      </c>
      <c r="C125" s="45" t="s">
        <v>2572</v>
      </c>
      <c r="D125" s="45" t="s">
        <v>2573</v>
      </c>
      <c r="E125" s="559" t="s">
        <v>2560</v>
      </c>
      <c r="F125" s="136">
        <v>5.22</v>
      </c>
      <c r="G125" s="152"/>
      <c r="H125" s="136"/>
      <c r="I125" s="152"/>
      <c r="K125" s="69"/>
      <c r="L125" s="69"/>
      <c r="M125" s="69">
        <v>1</v>
      </c>
    </row>
    <row r="126" spans="1:13" ht="52.5" customHeight="1" x14ac:dyDescent="0.25">
      <c r="A126" s="1177" t="s">
        <v>2574</v>
      </c>
      <c r="B126" s="183" t="s">
        <v>2294</v>
      </c>
      <c r="C126" s="184"/>
      <c r="D126" s="184"/>
      <c r="E126" s="184"/>
      <c r="F126" s="184"/>
      <c r="G126" s="186">
        <v>1.7696759259259259E-2</v>
      </c>
      <c r="H126" s="184"/>
      <c r="I126" s="186"/>
      <c r="K126" s="70"/>
      <c r="L126" s="70"/>
      <c r="M126" s="70"/>
    </row>
    <row r="127" spans="1:13" ht="55.5" customHeight="1" x14ac:dyDescent="0.25">
      <c r="A127" s="1178"/>
      <c r="B127" s="183" t="s">
        <v>2300</v>
      </c>
      <c r="C127" s="184"/>
      <c r="D127" s="184"/>
      <c r="E127" s="184"/>
      <c r="F127" s="184"/>
      <c r="G127" s="185">
        <v>2.6238425925925925E-2</v>
      </c>
      <c r="H127" s="184"/>
      <c r="I127" s="185"/>
      <c r="K127" s="70"/>
      <c r="L127" s="70"/>
      <c r="M127" s="70"/>
    </row>
    <row r="128" spans="1:13" x14ac:dyDescent="0.25">
      <c r="A128" s="1166" t="s">
        <v>2173</v>
      </c>
      <c r="B128" s="307"/>
      <c r="C128" s="41" t="s">
        <v>2174</v>
      </c>
      <c r="D128" s="42"/>
      <c r="E128" s="43"/>
      <c r="K128" s="70"/>
      <c r="L128" s="70"/>
      <c r="M128" s="70"/>
    </row>
    <row r="129" spans="1:13" ht="22.5" x14ac:dyDescent="0.25">
      <c r="A129" s="1179"/>
      <c r="B129" s="511"/>
      <c r="C129" s="111" t="s">
        <v>2429</v>
      </c>
      <c r="D129" s="111" t="s">
        <v>2430</v>
      </c>
      <c r="E129" s="112" t="s">
        <v>2322</v>
      </c>
      <c r="F129" s="122" t="s">
        <v>2431</v>
      </c>
      <c r="G129" s="123" t="s">
        <v>2432</v>
      </c>
      <c r="H129" s="111" t="s">
        <v>2175</v>
      </c>
      <c r="I129" s="112" t="s">
        <v>2176</v>
      </c>
      <c r="K129" s="70"/>
      <c r="L129" s="70"/>
      <c r="M129" s="70"/>
    </row>
    <row r="130" spans="1:13" ht="46.5" customHeight="1" x14ac:dyDescent="0.25">
      <c r="A130" s="80" t="s">
        <v>2302</v>
      </c>
      <c r="B130" s="382"/>
      <c r="C130" s="609" t="s">
        <v>2575</v>
      </c>
      <c r="D130" s="191"/>
      <c r="E130" s="191"/>
      <c r="F130" s="191"/>
      <c r="G130" s="191"/>
      <c r="H130" s="191"/>
      <c r="I130" s="191"/>
      <c r="K130" s="69">
        <v>1</v>
      </c>
      <c r="L130" s="69"/>
      <c r="M130" s="69"/>
    </row>
    <row r="131" spans="1:13" ht="18.75" customHeight="1" x14ac:dyDescent="0.25">
      <c r="A131" s="80" t="s">
        <v>2305</v>
      </c>
      <c r="B131" s="382"/>
      <c r="C131" s="191" t="s">
        <v>2346</v>
      </c>
      <c r="D131" s="191"/>
      <c r="E131" s="191"/>
      <c r="F131" s="191"/>
      <c r="G131" s="191"/>
      <c r="H131" s="191"/>
      <c r="I131" s="191"/>
      <c r="K131" s="69"/>
      <c r="L131" s="69"/>
      <c r="M131" s="69">
        <v>1</v>
      </c>
    </row>
    <row r="132" spans="1:13" x14ac:dyDescent="0.25">
      <c r="A132" s="1166" t="s">
        <v>2173</v>
      </c>
      <c r="B132" s="307"/>
      <c r="C132" s="41" t="s">
        <v>2174</v>
      </c>
      <c r="D132" s="42"/>
      <c r="E132" s="43"/>
      <c r="K132" s="70"/>
      <c r="L132" s="70"/>
      <c r="M132" s="70"/>
    </row>
    <row r="133" spans="1:13" ht="22.5" x14ac:dyDescent="0.25">
      <c r="A133" s="1167"/>
      <c r="B133" s="507"/>
      <c r="C133" s="44" t="s">
        <v>2429</v>
      </c>
      <c r="D133" s="44" t="s">
        <v>2430</v>
      </c>
      <c r="E133" s="610" t="s">
        <v>2322</v>
      </c>
      <c r="F133" s="118" t="s">
        <v>2431</v>
      </c>
      <c r="G133" s="119" t="s">
        <v>2432</v>
      </c>
      <c r="H133" s="111" t="s">
        <v>2175</v>
      </c>
      <c r="I133" s="112" t="s">
        <v>2176</v>
      </c>
      <c r="K133" s="70"/>
      <c r="L133" s="70"/>
      <c r="M133" s="70"/>
    </row>
    <row r="134" spans="1:13" ht="15" customHeight="1" x14ac:dyDescent="0.25">
      <c r="A134" s="51" t="s">
        <v>2307</v>
      </c>
      <c r="B134" s="509"/>
      <c r="C134" s="45" t="s">
        <v>2576</v>
      </c>
      <c r="D134" s="45" t="s">
        <v>2577</v>
      </c>
      <c r="E134" s="611">
        <v>101200</v>
      </c>
      <c r="F134" s="143">
        <v>96622</v>
      </c>
      <c r="G134" s="152"/>
      <c r="H134" s="143"/>
      <c r="I134" s="152"/>
      <c r="K134" s="69"/>
      <c r="L134" s="69"/>
      <c r="M134" s="69">
        <v>1</v>
      </c>
    </row>
    <row r="135" spans="1:13" x14ac:dyDescent="0.25">
      <c r="A135" s="62" t="s">
        <v>2308</v>
      </c>
      <c r="B135" s="45" t="s">
        <v>2309</v>
      </c>
      <c r="C135" s="45">
        <v>15</v>
      </c>
      <c r="D135" s="45">
        <v>18</v>
      </c>
      <c r="E135" s="554">
        <v>16</v>
      </c>
      <c r="F135" s="136">
        <v>17.100000000000001</v>
      </c>
      <c r="G135" s="152"/>
      <c r="H135" s="136"/>
      <c r="I135" s="152"/>
      <c r="K135" s="69"/>
      <c r="L135" s="69"/>
      <c r="M135" s="69">
        <v>1</v>
      </c>
    </row>
    <row r="136" spans="1:13" x14ac:dyDescent="0.25">
      <c r="A136" s="1062"/>
      <c r="B136" s="45" t="s">
        <v>2310</v>
      </c>
      <c r="C136" s="45">
        <v>11</v>
      </c>
      <c r="D136" s="45">
        <v>11</v>
      </c>
      <c r="E136" s="554">
        <v>14</v>
      </c>
      <c r="F136" s="136">
        <v>10.7</v>
      </c>
      <c r="G136" s="152"/>
      <c r="H136" s="136"/>
      <c r="I136" s="152"/>
      <c r="K136" s="69"/>
      <c r="L136" s="69"/>
      <c r="M136" s="69">
        <v>1</v>
      </c>
    </row>
    <row r="137" spans="1:13" x14ac:dyDescent="0.25">
      <c r="A137" s="1062"/>
      <c r="B137" s="45" t="s">
        <v>2311</v>
      </c>
      <c r="C137" s="45">
        <v>25</v>
      </c>
      <c r="D137" s="45">
        <v>31</v>
      </c>
      <c r="E137" s="554">
        <v>23</v>
      </c>
      <c r="F137" s="136">
        <v>29.4</v>
      </c>
      <c r="G137" s="152"/>
      <c r="H137" s="136"/>
      <c r="I137" s="152"/>
      <c r="K137" s="69"/>
      <c r="L137" s="69"/>
      <c r="M137" s="69">
        <v>1</v>
      </c>
    </row>
    <row r="138" spans="1:13" x14ac:dyDescent="0.25">
      <c r="A138" s="1062"/>
      <c r="B138" s="45" t="s">
        <v>2312</v>
      </c>
      <c r="C138" s="45">
        <v>14</v>
      </c>
      <c r="D138" s="45">
        <v>18</v>
      </c>
      <c r="E138" s="554">
        <v>17</v>
      </c>
      <c r="F138" s="136">
        <v>17.100000000000001</v>
      </c>
      <c r="G138" s="152"/>
      <c r="H138" s="136"/>
      <c r="I138" s="152"/>
      <c r="K138" s="69"/>
      <c r="L138" s="69"/>
      <c r="M138" s="69">
        <v>1</v>
      </c>
    </row>
    <row r="139" spans="1:13" x14ac:dyDescent="0.25">
      <c r="A139" s="1062"/>
      <c r="B139" s="45" t="s">
        <v>2313</v>
      </c>
      <c r="C139" s="45">
        <v>24</v>
      </c>
      <c r="D139" s="45">
        <v>26</v>
      </c>
      <c r="E139" s="554">
        <v>23</v>
      </c>
      <c r="F139" s="136">
        <v>25.3</v>
      </c>
      <c r="G139" s="152"/>
      <c r="H139" s="136"/>
      <c r="I139" s="152"/>
      <c r="K139" s="69"/>
      <c r="L139" s="69"/>
      <c r="M139" s="69">
        <v>1</v>
      </c>
    </row>
    <row r="140" spans="1:13" x14ac:dyDescent="0.25">
      <c r="A140" s="1062"/>
      <c r="B140" s="45" t="s">
        <v>2314</v>
      </c>
      <c r="C140" s="45">
        <v>25</v>
      </c>
      <c r="D140" s="45">
        <v>17</v>
      </c>
      <c r="E140" s="554">
        <v>20</v>
      </c>
      <c r="F140" s="136">
        <v>16.2</v>
      </c>
      <c r="G140" s="152"/>
      <c r="H140" s="136"/>
      <c r="I140" s="152"/>
      <c r="K140" s="69"/>
      <c r="L140" s="69"/>
      <c r="M140" s="69">
        <v>1</v>
      </c>
    </row>
    <row r="141" spans="1:13" x14ac:dyDescent="0.25">
      <c r="A141" s="1062"/>
      <c r="B141" s="45" t="s">
        <v>2315</v>
      </c>
      <c r="C141" s="45">
        <v>27</v>
      </c>
      <c r="D141" s="45">
        <v>30</v>
      </c>
      <c r="E141" s="554">
        <v>28</v>
      </c>
      <c r="F141" s="136">
        <v>29.4</v>
      </c>
      <c r="G141" s="152"/>
      <c r="H141" s="136"/>
      <c r="I141" s="152"/>
      <c r="K141" s="69"/>
      <c r="L141" s="69"/>
      <c r="M141" s="69">
        <v>1</v>
      </c>
    </row>
    <row r="142" spans="1:13" x14ac:dyDescent="0.25">
      <c r="A142" s="1062"/>
      <c r="B142" s="45" t="s">
        <v>2316</v>
      </c>
      <c r="C142" s="45">
        <v>13</v>
      </c>
      <c r="D142" s="45">
        <v>19</v>
      </c>
      <c r="E142" s="554">
        <v>22</v>
      </c>
      <c r="F142" s="136">
        <v>18.2</v>
      </c>
      <c r="G142" s="152"/>
      <c r="H142" s="136"/>
      <c r="I142" s="152"/>
      <c r="K142" s="69"/>
      <c r="L142" s="69"/>
      <c r="M142" s="69">
        <v>1</v>
      </c>
    </row>
    <row r="143" spans="1:13" x14ac:dyDescent="0.25">
      <c r="A143" s="1062"/>
      <c r="B143" s="340" t="s">
        <v>2317</v>
      </c>
      <c r="C143" s="340">
        <v>13.6</v>
      </c>
      <c r="D143" s="340">
        <v>16</v>
      </c>
      <c r="E143" s="555">
        <v>13.8</v>
      </c>
      <c r="F143" s="145">
        <v>15</v>
      </c>
      <c r="G143" s="156"/>
      <c r="H143" s="145"/>
      <c r="I143" s="156"/>
      <c r="K143" s="69"/>
      <c r="L143" s="69"/>
      <c r="M143" s="69">
        <v>1</v>
      </c>
    </row>
    <row r="144" spans="1:13" ht="15" customHeight="1" x14ac:dyDescent="0.25">
      <c r="A144" s="80" t="s">
        <v>2318</v>
      </c>
      <c r="B144" s="324" t="s">
        <v>2319</v>
      </c>
      <c r="C144" s="324">
        <v>528</v>
      </c>
      <c r="D144" s="324">
        <v>487</v>
      </c>
      <c r="E144" s="556">
        <v>562</v>
      </c>
      <c r="F144" s="136">
        <v>442</v>
      </c>
      <c r="G144" s="181">
        <v>564</v>
      </c>
      <c r="H144" s="136"/>
      <c r="I144" s="181"/>
      <c r="K144" s="69">
        <f>IF(G144&gt;=F144,1,0)</f>
        <v>1</v>
      </c>
      <c r="L144" s="69">
        <f>IF(G144&lt;F144,1,0)</f>
        <v>0</v>
      </c>
      <c r="M144" s="69"/>
    </row>
    <row r="145" spans="1:13" x14ac:dyDescent="0.25">
      <c r="A145" s="80"/>
      <c r="B145" s="324" t="s">
        <v>2320</v>
      </c>
      <c r="C145" s="324">
        <v>629</v>
      </c>
      <c r="D145" s="324">
        <v>583</v>
      </c>
      <c r="E145" s="556">
        <v>594</v>
      </c>
      <c r="F145" s="136">
        <v>537</v>
      </c>
      <c r="G145" s="181">
        <v>609</v>
      </c>
      <c r="H145" s="136"/>
      <c r="I145" s="181"/>
      <c r="K145" s="69">
        <f>IF(G145&gt;=F145,1,0)</f>
        <v>1</v>
      </c>
      <c r="L145" s="69">
        <f>IF(G145&lt;F145,1,0)</f>
        <v>0</v>
      </c>
      <c r="M145" s="69"/>
    </row>
    <row r="146" spans="1:13" x14ac:dyDescent="0.25">
      <c r="A146" s="80"/>
      <c r="B146" s="324" t="s">
        <v>2321</v>
      </c>
      <c r="C146" s="324">
        <v>19</v>
      </c>
      <c r="D146" s="324">
        <v>17</v>
      </c>
      <c r="E146" s="556">
        <v>13</v>
      </c>
      <c r="F146" s="136">
        <v>15</v>
      </c>
      <c r="G146" s="181">
        <v>16</v>
      </c>
      <c r="H146" s="136"/>
      <c r="I146" s="181"/>
      <c r="K146" s="69">
        <f>IF(G146&gt;=F146,1,0)</f>
        <v>1</v>
      </c>
      <c r="L146" s="69">
        <f>IF(G146&lt;F146,1,0)</f>
        <v>0</v>
      </c>
      <c r="M146" s="69"/>
    </row>
    <row r="147" spans="1:13" ht="30" x14ac:dyDescent="0.25">
      <c r="A147" s="49" t="s">
        <v>2578</v>
      </c>
      <c r="C147" s="373"/>
      <c r="D147" s="373"/>
      <c r="E147" s="373"/>
      <c r="F147" s="137"/>
      <c r="G147" s="169"/>
      <c r="H147" s="137"/>
      <c r="I147" s="169"/>
      <c r="K147" s="70"/>
      <c r="L147" s="70"/>
      <c r="M147" s="70"/>
    </row>
    <row r="148" spans="1:13" x14ac:dyDescent="0.25">
      <c r="A148" s="1169" t="s">
        <v>2173</v>
      </c>
      <c r="B148" s="118"/>
      <c r="C148" s="118" t="s">
        <v>2174</v>
      </c>
      <c r="D148" s="118"/>
      <c r="E148" s="118"/>
      <c r="K148" s="70"/>
      <c r="L148" s="70"/>
      <c r="M148" s="70"/>
    </row>
    <row r="149" spans="1:13" ht="22.5" x14ac:dyDescent="0.25">
      <c r="A149" s="1169"/>
      <c r="B149" s="118"/>
      <c r="C149" s="118" t="s">
        <v>2429</v>
      </c>
      <c r="D149" s="118" t="s">
        <v>2430</v>
      </c>
      <c r="E149" s="321" t="s">
        <v>2322</v>
      </c>
      <c r="F149" s="111" t="s">
        <v>2431</v>
      </c>
      <c r="G149" s="112" t="s">
        <v>2432</v>
      </c>
      <c r="H149" s="111" t="s">
        <v>2175</v>
      </c>
      <c r="I149" s="112" t="s">
        <v>2176</v>
      </c>
      <c r="K149" s="70"/>
      <c r="L149" s="70"/>
      <c r="M149" s="70"/>
    </row>
    <row r="150" spans="1:13" ht="31.5" customHeight="1" x14ac:dyDescent="0.25">
      <c r="A150" s="1161" t="s">
        <v>2323</v>
      </c>
      <c r="B150" s="513"/>
      <c r="C150" s="366" t="s">
        <v>2346</v>
      </c>
      <c r="D150" s="366"/>
      <c r="E150" s="612"/>
      <c r="F150" s="191"/>
      <c r="G150" s="57"/>
      <c r="H150" s="191"/>
      <c r="I150" s="57"/>
      <c r="K150" s="69"/>
      <c r="L150" s="69"/>
      <c r="M150" s="69">
        <v>1</v>
      </c>
    </row>
    <row r="151" spans="1:13" ht="37.5" customHeight="1" x14ac:dyDescent="0.25">
      <c r="A151" s="80" t="s">
        <v>2325</v>
      </c>
      <c r="B151" s="382"/>
      <c r="C151" s="191" t="s">
        <v>2346</v>
      </c>
      <c r="D151" s="191"/>
      <c r="E151" s="310"/>
      <c r="F151" s="191"/>
      <c r="G151" s="57"/>
      <c r="H151" s="191"/>
      <c r="I151" s="57"/>
      <c r="K151" s="69"/>
      <c r="L151" s="69"/>
      <c r="M151" s="69">
        <v>1</v>
      </c>
    </row>
    <row r="152" spans="1:13" x14ac:dyDescent="0.25">
      <c r="A152" s="1166" t="s">
        <v>2173</v>
      </c>
      <c r="B152" s="307"/>
      <c r="C152" s="41" t="s">
        <v>2174</v>
      </c>
      <c r="D152" s="42"/>
      <c r="E152" s="43"/>
      <c r="K152" s="70"/>
      <c r="L152" s="70"/>
      <c r="M152" s="70"/>
    </row>
    <row r="153" spans="1:13" ht="22.5" x14ac:dyDescent="0.25">
      <c r="A153" s="1167"/>
      <c r="B153" s="507"/>
      <c r="C153" s="44" t="s">
        <v>2429</v>
      </c>
      <c r="D153" s="44" t="s">
        <v>2430</v>
      </c>
      <c r="E153" s="610" t="s">
        <v>2322</v>
      </c>
      <c r="F153" s="118" t="s">
        <v>2431</v>
      </c>
      <c r="G153" s="119" t="s">
        <v>2432</v>
      </c>
      <c r="H153" s="111" t="s">
        <v>2175</v>
      </c>
      <c r="I153" s="112" t="s">
        <v>2176</v>
      </c>
      <c r="K153" s="70"/>
      <c r="L153" s="70"/>
      <c r="M153" s="70"/>
    </row>
    <row r="154" spans="1:13" ht="23.25" customHeight="1" x14ac:dyDescent="0.25">
      <c r="A154" s="51" t="s">
        <v>2329</v>
      </c>
      <c r="B154" s="509"/>
      <c r="C154" s="45" t="s">
        <v>2579</v>
      </c>
      <c r="D154" s="45">
        <v>1054</v>
      </c>
      <c r="E154" s="559" t="s">
        <v>2580</v>
      </c>
      <c r="F154" s="136">
        <v>1112</v>
      </c>
      <c r="G154" s="152"/>
      <c r="H154" s="136"/>
      <c r="I154" s="152"/>
      <c r="K154" s="69"/>
      <c r="L154" s="69"/>
      <c r="M154" s="69">
        <v>1</v>
      </c>
    </row>
    <row r="155" spans="1:13" ht="34.5" customHeight="1" x14ac:dyDescent="0.25">
      <c r="A155" s="51" t="s">
        <v>2331</v>
      </c>
      <c r="B155" s="509"/>
      <c r="C155" s="45" t="s">
        <v>2581</v>
      </c>
      <c r="D155" s="45">
        <v>17</v>
      </c>
      <c r="E155" s="559" t="s">
        <v>2582</v>
      </c>
      <c r="F155" s="136">
        <v>16.5</v>
      </c>
      <c r="G155" s="152"/>
      <c r="H155" s="136"/>
      <c r="I155" s="152"/>
      <c r="K155" s="69"/>
      <c r="L155" s="69"/>
      <c r="M155" s="69">
        <v>1</v>
      </c>
    </row>
    <row r="156" spans="1:13" ht="33.75" customHeight="1" x14ac:dyDescent="0.25">
      <c r="A156" s="51" t="s">
        <v>2333</v>
      </c>
      <c r="B156" s="509"/>
      <c r="C156" s="45" t="s">
        <v>2583</v>
      </c>
      <c r="D156" s="45" t="s">
        <v>2584</v>
      </c>
      <c r="E156" s="559" t="s">
        <v>2585</v>
      </c>
      <c r="F156" s="136">
        <v>26.7</v>
      </c>
      <c r="G156" s="152"/>
      <c r="H156" s="136"/>
      <c r="I156" s="152"/>
      <c r="K156" s="69"/>
      <c r="L156" s="69"/>
      <c r="M156" s="69">
        <v>1</v>
      </c>
    </row>
    <row r="157" spans="1:13" ht="33.75" customHeight="1" x14ac:dyDescent="0.25">
      <c r="A157" s="1159" t="s">
        <v>2336</v>
      </c>
      <c r="B157" s="560"/>
      <c r="C157" s="613" t="s">
        <v>2586</v>
      </c>
      <c r="D157" s="614">
        <v>7</v>
      </c>
      <c r="E157" s="555">
        <v>6.42</v>
      </c>
      <c r="F157" s="145">
        <v>6.61</v>
      </c>
      <c r="G157" s="210">
        <v>6.3</v>
      </c>
      <c r="H157" s="145"/>
      <c r="I157" s="210"/>
      <c r="K157" s="69">
        <f>IF(G157&gt;=F157,1,0)</f>
        <v>0</v>
      </c>
      <c r="L157" s="69">
        <f>IF(G157&lt;F157,1,0)</f>
        <v>1</v>
      </c>
      <c r="M157" s="69"/>
    </row>
    <row r="158" spans="1:13" ht="26.25" customHeight="1" x14ac:dyDescent="0.25">
      <c r="A158" s="80" t="s">
        <v>2337</v>
      </c>
      <c r="B158" s="382"/>
      <c r="C158" s="324" t="s">
        <v>2587</v>
      </c>
      <c r="D158" s="324">
        <v>4</v>
      </c>
      <c r="E158" s="556">
        <v>2</v>
      </c>
      <c r="F158" s="136">
        <v>3</v>
      </c>
      <c r="G158" s="159">
        <v>2</v>
      </c>
      <c r="H158" s="136"/>
      <c r="I158" s="159"/>
      <c r="K158" s="69">
        <f>IF(G158&gt;=F158,1,0)</f>
        <v>0</v>
      </c>
      <c r="L158" s="69">
        <f>IF(G158&lt;F158,1,0)</f>
        <v>1</v>
      </c>
      <c r="M158" s="69"/>
    </row>
    <row r="159" spans="1:13" ht="17.25" customHeight="1" x14ac:dyDescent="0.25">
      <c r="A159" s="49" t="s">
        <v>2588</v>
      </c>
      <c r="C159" s="373"/>
      <c r="D159" s="373"/>
      <c r="E159" s="373"/>
      <c r="F159" s="137"/>
      <c r="G159" s="137"/>
      <c r="H159" s="137"/>
      <c r="I159" s="137"/>
      <c r="K159" s="70"/>
      <c r="L159" s="70"/>
      <c r="M159" s="70"/>
    </row>
    <row r="160" spans="1:13" ht="17.25" customHeight="1" x14ac:dyDescent="0.25">
      <c r="A160" s="49" t="s">
        <v>2589</v>
      </c>
      <c r="C160" s="373"/>
      <c r="D160" s="373"/>
      <c r="E160" s="373"/>
      <c r="F160" s="137"/>
      <c r="G160" s="137"/>
      <c r="H160" s="137"/>
      <c r="I160" s="137"/>
      <c r="K160" s="70"/>
      <c r="L160" s="70"/>
      <c r="M160" s="70"/>
    </row>
    <row r="161" spans="1:13" ht="17.25" customHeight="1" x14ac:dyDescent="0.25">
      <c r="A161" s="49" t="s">
        <v>2590</v>
      </c>
      <c r="C161" s="373"/>
      <c r="D161" s="373"/>
      <c r="E161" s="373"/>
      <c r="F161" s="137"/>
      <c r="G161" s="137"/>
      <c r="H161" s="137"/>
      <c r="I161" s="137"/>
      <c r="K161" s="70"/>
      <c r="L161" s="70"/>
      <c r="M161" s="70"/>
    </row>
    <row r="162" spans="1:13" ht="17.25" customHeight="1" x14ac:dyDescent="0.25">
      <c r="A162" s="49" t="s">
        <v>2591</v>
      </c>
      <c r="C162" s="373"/>
      <c r="D162" s="373"/>
      <c r="E162" s="373"/>
      <c r="F162" s="137"/>
      <c r="G162" s="137"/>
      <c r="H162" s="137"/>
      <c r="I162" s="137"/>
      <c r="K162" s="70"/>
      <c r="L162" s="70"/>
      <c r="M162" s="70"/>
    </row>
    <row r="163" spans="1:13" x14ac:dyDescent="0.25">
      <c r="A163" s="1169" t="s">
        <v>2173</v>
      </c>
      <c r="B163" s="118"/>
      <c r="C163" s="118" t="s">
        <v>2174</v>
      </c>
      <c r="D163" s="118"/>
      <c r="E163" s="118"/>
      <c r="F163" s="74"/>
      <c r="G163" s="74"/>
      <c r="H163" s="74"/>
      <c r="I163" s="74"/>
      <c r="K163" s="70"/>
      <c r="L163" s="70"/>
      <c r="M163" s="70"/>
    </row>
    <row r="164" spans="1:13" ht="22.5" x14ac:dyDescent="0.25">
      <c r="A164" s="1169"/>
      <c r="B164" s="118"/>
      <c r="C164" s="118" t="s">
        <v>2429</v>
      </c>
      <c r="D164" s="118" t="s">
        <v>2430</v>
      </c>
      <c r="E164" s="119" t="s">
        <v>2322</v>
      </c>
      <c r="F164" s="615" t="s">
        <v>2431</v>
      </c>
      <c r="G164" s="123" t="s">
        <v>2432</v>
      </c>
      <c r="H164" s="111" t="s">
        <v>2175</v>
      </c>
      <c r="I164" s="112" t="s">
        <v>2176</v>
      </c>
      <c r="K164" s="70"/>
      <c r="L164" s="70"/>
      <c r="M164" s="70"/>
    </row>
    <row r="165" spans="1:13" ht="15" customHeight="1" x14ac:dyDescent="0.25">
      <c r="A165" s="1065" t="s">
        <v>2592</v>
      </c>
      <c r="B165" s="514"/>
      <c r="C165" s="47" t="s">
        <v>2593</v>
      </c>
      <c r="D165" s="47" t="s">
        <v>2593</v>
      </c>
      <c r="E165" s="588" t="s">
        <v>2594</v>
      </c>
      <c r="F165" s="136">
        <v>56.1</v>
      </c>
      <c r="G165" s="154"/>
      <c r="H165" s="136"/>
      <c r="I165" s="154"/>
      <c r="K165" s="69"/>
      <c r="L165" s="69"/>
      <c r="M165" s="69">
        <v>1</v>
      </c>
    </row>
    <row r="166" spans="1:13" ht="67.5" x14ac:dyDescent="0.25">
      <c r="A166" s="1159" t="s">
        <v>2343</v>
      </c>
      <c r="B166" s="560"/>
      <c r="C166" s="340">
        <v>466</v>
      </c>
      <c r="D166" s="340">
        <v>653</v>
      </c>
      <c r="E166" s="561" t="s">
        <v>2595</v>
      </c>
      <c r="F166" s="145">
        <v>750</v>
      </c>
      <c r="G166" s="155"/>
      <c r="H166" s="145"/>
      <c r="I166" s="155"/>
      <c r="K166" s="69"/>
      <c r="L166" s="69"/>
      <c r="M166" s="69">
        <v>1</v>
      </c>
    </row>
    <row r="167" spans="1:13" ht="15" customHeight="1" x14ac:dyDescent="0.25">
      <c r="A167" s="80" t="s">
        <v>2345</v>
      </c>
      <c r="B167" s="382"/>
      <c r="C167" s="311" t="s">
        <v>2346</v>
      </c>
      <c r="D167" s="311"/>
      <c r="E167" s="311"/>
      <c r="F167" s="311"/>
      <c r="G167" s="311"/>
      <c r="H167" s="311"/>
      <c r="I167" s="311"/>
      <c r="K167" s="69"/>
      <c r="L167" s="69"/>
      <c r="M167" s="69">
        <v>1</v>
      </c>
    </row>
    <row r="168" spans="1:13" x14ac:dyDescent="0.25">
      <c r="A168" s="1166" t="s">
        <v>2173</v>
      </c>
      <c r="B168" s="307"/>
      <c r="C168" s="41" t="s">
        <v>2174</v>
      </c>
      <c r="D168" s="42"/>
      <c r="E168" s="43"/>
      <c r="K168" s="70"/>
      <c r="L168" s="70"/>
      <c r="M168" s="70"/>
    </row>
    <row r="169" spans="1:13" ht="22.5" x14ac:dyDescent="0.25">
      <c r="A169" s="1167"/>
      <c r="B169" s="507"/>
      <c r="C169" s="44" t="s">
        <v>2429</v>
      </c>
      <c r="D169" s="44" t="s">
        <v>2430</v>
      </c>
      <c r="E169" s="610" t="s">
        <v>2322</v>
      </c>
      <c r="F169" s="118" t="s">
        <v>2431</v>
      </c>
      <c r="G169" s="119" t="s">
        <v>2432</v>
      </c>
      <c r="H169" s="111" t="s">
        <v>2175</v>
      </c>
      <c r="I169" s="112" t="s">
        <v>2176</v>
      </c>
      <c r="K169" s="70"/>
      <c r="L169" s="70"/>
      <c r="M169" s="70"/>
    </row>
    <row r="170" spans="1:13" ht="15" customHeight="1" x14ac:dyDescent="0.25">
      <c r="A170" s="51" t="s">
        <v>2349</v>
      </c>
      <c r="B170" s="509"/>
      <c r="C170" s="45" t="s">
        <v>2596</v>
      </c>
      <c r="D170" s="45" t="s">
        <v>2597</v>
      </c>
      <c r="E170" s="611">
        <v>575019</v>
      </c>
      <c r="F170" s="143">
        <v>757871</v>
      </c>
      <c r="G170" s="178">
        <v>1065805</v>
      </c>
      <c r="H170" s="143"/>
      <c r="I170" s="178"/>
      <c r="K170" s="69">
        <f>IF(G170&gt;=F170,1,0)</f>
        <v>1</v>
      </c>
      <c r="L170" s="69">
        <f>IF(G170&lt;F170,1,0)</f>
        <v>0</v>
      </c>
      <c r="M170" s="69"/>
    </row>
    <row r="171" spans="1:13" ht="15" customHeight="1" x14ac:dyDescent="0.25">
      <c r="A171" s="1159" t="s">
        <v>2352</v>
      </c>
      <c r="B171" s="560"/>
      <c r="C171" s="340" t="s">
        <v>2598</v>
      </c>
      <c r="D171" s="340" t="s">
        <v>2599</v>
      </c>
      <c r="E171" s="616">
        <v>1151936</v>
      </c>
      <c r="F171" s="211">
        <v>1364168</v>
      </c>
      <c r="G171" s="212">
        <v>2064121</v>
      </c>
      <c r="H171" s="211"/>
      <c r="I171" s="212"/>
      <c r="K171" s="69">
        <f>IF(G171&gt;=F171,1,0)</f>
        <v>1</v>
      </c>
      <c r="L171" s="69">
        <f>IF(G171&lt;F171,1,0)</f>
        <v>0</v>
      </c>
      <c r="M171" s="69"/>
    </row>
    <row r="172" spans="1:13" ht="15" customHeight="1" x14ac:dyDescent="0.25">
      <c r="A172" s="80" t="s">
        <v>2355</v>
      </c>
      <c r="B172" s="382"/>
      <c r="C172" s="324" t="s">
        <v>2600</v>
      </c>
      <c r="D172" s="324" t="s">
        <v>533</v>
      </c>
      <c r="E172" s="556" t="s">
        <v>533</v>
      </c>
      <c r="F172" s="136">
        <v>82</v>
      </c>
      <c r="G172" s="179">
        <v>94</v>
      </c>
      <c r="H172" s="136"/>
      <c r="I172" s="179"/>
      <c r="K172" s="69">
        <f>IF(G172&gt;=F172,1,0)</f>
        <v>1</v>
      </c>
      <c r="L172" s="69">
        <f>IF(G172&lt;F172,1,0)</f>
        <v>0</v>
      </c>
      <c r="M172" s="69"/>
    </row>
    <row r="173" spans="1:13" ht="30" x14ac:dyDescent="0.25">
      <c r="A173" s="49" t="s">
        <v>2588</v>
      </c>
      <c r="C173" s="373"/>
      <c r="D173" s="373"/>
      <c r="E173" s="373"/>
      <c r="F173" s="137"/>
      <c r="G173" s="206"/>
      <c r="H173" s="137"/>
      <c r="I173" s="206"/>
      <c r="K173" s="70"/>
      <c r="L173" s="70"/>
      <c r="M173" s="70"/>
    </row>
    <row r="174" spans="1:13" x14ac:dyDescent="0.25">
      <c r="A174" s="1169" t="s">
        <v>2173</v>
      </c>
      <c r="B174" s="118"/>
      <c r="C174" s="118" t="s">
        <v>2174</v>
      </c>
      <c r="D174" s="118"/>
      <c r="E174" s="118"/>
      <c r="K174" s="70"/>
      <c r="L174" s="70"/>
      <c r="M174" s="70"/>
    </row>
    <row r="175" spans="1:13" ht="22.5" x14ac:dyDescent="0.25">
      <c r="A175" s="1169"/>
      <c r="B175" s="118"/>
      <c r="C175" s="118" t="s">
        <v>2429</v>
      </c>
      <c r="D175" s="118" t="s">
        <v>2430</v>
      </c>
      <c r="E175" s="119" t="s">
        <v>2322</v>
      </c>
      <c r="F175" s="615" t="s">
        <v>2431</v>
      </c>
      <c r="G175" s="123" t="s">
        <v>2432</v>
      </c>
      <c r="H175" s="111" t="s">
        <v>2175</v>
      </c>
      <c r="I175" s="112" t="s">
        <v>2176</v>
      </c>
      <c r="K175" s="70"/>
      <c r="L175" s="70"/>
      <c r="M175" s="70"/>
    </row>
    <row r="176" spans="1:13" ht="29.25" customHeight="1" x14ac:dyDescent="0.25">
      <c r="A176" s="1065" t="s">
        <v>2357</v>
      </c>
      <c r="B176" s="514"/>
      <c r="C176" s="532" t="s">
        <v>2601</v>
      </c>
      <c r="D176" s="532">
        <v>76</v>
      </c>
      <c r="E176" s="617"/>
      <c r="F176" s="145">
        <v>77</v>
      </c>
      <c r="G176" s="156"/>
      <c r="H176" s="145"/>
      <c r="I176" s="156"/>
      <c r="K176" s="69"/>
      <c r="L176" s="69"/>
      <c r="M176" s="69">
        <v>1</v>
      </c>
    </row>
    <row r="177" spans="1:13" ht="22.5" customHeight="1" x14ac:dyDescent="0.25">
      <c r="A177" s="51" t="s">
        <v>2359</v>
      </c>
      <c r="B177" s="510"/>
      <c r="C177" s="311" t="s">
        <v>2602</v>
      </c>
      <c r="D177" s="311"/>
      <c r="E177" s="311"/>
      <c r="F177" s="311"/>
      <c r="G177" s="311"/>
      <c r="H177" s="311"/>
      <c r="I177" s="311"/>
      <c r="K177" s="69"/>
      <c r="L177" s="69"/>
      <c r="M177" s="69">
        <v>1</v>
      </c>
    </row>
    <row r="178" spans="1:13" ht="28.5" customHeight="1" x14ac:dyDescent="0.25">
      <c r="A178" s="51" t="s">
        <v>2361</v>
      </c>
      <c r="B178" s="510"/>
      <c r="C178" s="311" t="s">
        <v>2346</v>
      </c>
      <c r="D178" s="311"/>
      <c r="E178" s="311"/>
      <c r="F178" s="311"/>
      <c r="G178" s="311"/>
      <c r="H178" s="311"/>
      <c r="I178" s="311"/>
      <c r="K178" s="69"/>
      <c r="L178" s="69"/>
      <c r="M178" s="69">
        <v>1</v>
      </c>
    </row>
    <row r="179" spans="1:13" ht="15" customHeight="1" x14ac:dyDescent="0.25">
      <c r="A179" s="51" t="s">
        <v>2362</v>
      </c>
      <c r="B179" s="510"/>
      <c r="C179" s="311" t="s">
        <v>2346</v>
      </c>
      <c r="D179" s="311"/>
      <c r="E179" s="311"/>
      <c r="F179" s="311"/>
      <c r="G179" s="311"/>
      <c r="H179" s="311"/>
      <c r="I179" s="311"/>
      <c r="K179" s="69"/>
      <c r="L179" s="69"/>
      <c r="M179" s="69">
        <v>1</v>
      </c>
    </row>
    <row r="180" spans="1:13" x14ac:dyDescent="0.25">
      <c r="A180" s="1166" t="s">
        <v>2173</v>
      </c>
      <c r="B180" s="307"/>
      <c r="C180" s="41" t="s">
        <v>2174</v>
      </c>
      <c r="D180" s="42"/>
      <c r="E180" s="43"/>
      <c r="K180" s="70"/>
      <c r="L180" s="70"/>
      <c r="M180" s="70"/>
    </row>
    <row r="181" spans="1:13" ht="22.5" x14ac:dyDescent="0.25">
      <c r="A181" s="1167"/>
      <c r="B181" s="507"/>
      <c r="C181" s="111" t="s">
        <v>2429</v>
      </c>
      <c r="D181" s="111" t="s">
        <v>2430</v>
      </c>
      <c r="E181" s="112" t="s">
        <v>2322</v>
      </c>
      <c r="F181" s="122" t="s">
        <v>2431</v>
      </c>
      <c r="G181" s="123" t="s">
        <v>2432</v>
      </c>
      <c r="H181" s="111" t="s">
        <v>2175</v>
      </c>
      <c r="I181" s="112" t="s">
        <v>2176</v>
      </c>
      <c r="K181" s="70"/>
      <c r="L181" s="70"/>
      <c r="M181" s="70"/>
    </row>
    <row r="182" spans="1:13" ht="23.25" customHeight="1" x14ac:dyDescent="0.25">
      <c r="A182" s="51" t="s">
        <v>2363</v>
      </c>
      <c r="B182" s="510"/>
      <c r="C182" s="512" t="s">
        <v>2364</v>
      </c>
      <c r="D182" s="334"/>
      <c r="E182" s="334"/>
      <c r="F182" s="77"/>
      <c r="G182" s="618" t="s">
        <v>2603</v>
      </c>
      <c r="H182" s="77"/>
      <c r="I182" s="618"/>
      <c r="K182" s="69">
        <v>1</v>
      </c>
      <c r="L182" s="69"/>
      <c r="M182" s="69"/>
    </row>
    <row r="183" spans="1:13" ht="127.5" customHeight="1" x14ac:dyDescent="0.25">
      <c r="A183" s="51" t="s">
        <v>2365</v>
      </c>
      <c r="B183" s="510"/>
      <c r="C183" s="619" t="s">
        <v>2604</v>
      </c>
      <c r="D183" s="334"/>
      <c r="E183" s="334"/>
      <c r="F183" s="24"/>
      <c r="G183" s="620" t="s">
        <v>2605</v>
      </c>
      <c r="H183" s="24"/>
      <c r="I183" s="620"/>
      <c r="K183" s="69">
        <v>1</v>
      </c>
      <c r="L183" s="69"/>
      <c r="M183" s="69"/>
    </row>
    <row r="184" spans="1:13" ht="24" customHeight="1" x14ac:dyDescent="0.25">
      <c r="A184" s="51" t="s">
        <v>2366</v>
      </c>
      <c r="B184" s="510"/>
      <c r="C184" s="512" t="s">
        <v>2346</v>
      </c>
      <c r="D184" s="334"/>
      <c r="E184" s="334"/>
      <c r="F184" s="77"/>
      <c r="G184" s="157"/>
      <c r="H184" s="77"/>
      <c r="I184" s="157"/>
      <c r="K184" s="69"/>
      <c r="L184" s="69"/>
      <c r="M184" s="69">
        <v>1</v>
      </c>
    </row>
    <row r="185" spans="1:13" ht="24" customHeight="1" x14ac:dyDescent="0.25">
      <c r="A185" s="51" t="s">
        <v>2368</v>
      </c>
      <c r="B185" s="510"/>
      <c r="C185" s="512" t="s">
        <v>2346</v>
      </c>
      <c r="D185" s="334"/>
      <c r="E185" s="334"/>
      <c r="F185" s="621"/>
      <c r="G185" s="152">
        <v>575</v>
      </c>
      <c r="H185" s="621"/>
      <c r="I185" s="152"/>
      <c r="K185" s="69">
        <v>1</v>
      </c>
      <c r="L185" s="69"/>
      <c r="M185" s="69"/>
    </row>
    <row r="186" spans="1:13" ht="63" customHeight="1" x14ac:dyDescent="0.25">
      <c r="A186" s="51" t="s">
        <v>2370</v>
      </c>
      <c r="B186" s="509"/>
      <c r="C186" s="47" t="s">
        <v>2606</v>
      </c>
      <c r="D186" s="1132" t="s">
        <v>2607</v>
      </c>
      <c r="E186" s="1133"/>
      <c r="F186" s="1134"/>
      <c r="G186" s="57"/>
      <c r="H186" s="1134"/>
      <c r="I186" s="57"/>
      <c r="K186" s="69"/>
      <c r="L186" s="69"/>
      <c r="M186" s="69">
        <v>1</v>
      </c>
    </row>
    <row r="187" spans="1:13" x14ac:dyDescent="0.25">
      <c r="A187" s="1166" t="s">
        <v>2173</v>
      </c>
      <c r="B187" s="307"/>
      <c r="C187" s="41" t="s">
        <v>2174</v>
      </c>
      <c r="D187" s="42"/>
      <c r="E187" s="43"/>
      <c r="K187" s="70"/>
      <c r="L187" s="70"/>
      <c r="M187" s="70"/>
    </row>
    <row r="188" spans="1:13" ht="22.5" x14ac:dyDescent="0.25">
      <c r="A188" s="1167"/>
      <c r="B188" s="507"/>
      <c r="C188" s="44" t="s">
        <v>2429</v>
      </c>
      <c r="D188" s="44" t="s">
        <v>2430</v>
      </c>
      <c r="E188" s="610" t="s">
        <v>2322</v>
      </c>
      <c r="F188" s="118" t="s">
        <v>2431</v>
      </c>
      <c r="G188" s="119" t="s">
        <v>2432</v>
      </c>
      <c r="H188" s="111" t="s">
        <v>2175</v>
      </c>
      <c r="I188" s="112" t="s">
        <v>2176</v>
      </c>
      <c r="K188" s="70"/>
      <c r="L188" s="70"/>
      <c r="M188" s="70"/>
    </row>
    <row r="189" spans="1:13" ht="15" customHeight="1" x14ac:dyDescent="0.25">
      <c r="A189" s="51" t="s">
        <v>2372</v>
      </c>
      <c r="B189" s="509"/>
      <c r="C189" s="45" t="s">
        <v>2608</v>
      </c>
      <c r="D189" s="45" t="s">
        <v>2609</v>
      </c>
      <c r="E189" s="554">
        <v>23.25</v>
      </c>
      <c r="F189" s="146">
        <v>22.2</v>
      </c>
      <c r="G189" s="64">
        <v>21.25</v>
      </c>
      <c r="H189" s="146"/>
      <c r="I189" s="64"/>
      <c r="K189" s="69">
        <v>1</v>
      </c>
      <c r="L189" s="69"/>
      <c r="M189" s="69"/>
    </row>
    <row r="190" spans="1:13" ht="15" customHeight="1" x14ac:dyDescent="0.25">
      <c r="A190" s="51" t="s">
        <v>2375</v>
      </c>
      <c r="B190" s="509"/>
      <c r="C190" s="45" t="s">
        <v>2610</v>
      </c>
      <c r="D190" s="45" t="s">
        <v>2611</v>
      </c>
      <c r="E190" s="555">
        <v>13.8</v>
      </c>
      <c r="F190" s="148">
        <v>12.88</v>
      </c>
      <c r="G190" s="120">
        <v>9.6</v>
      </c>
      <c r="H190" s="148"/>
      <c r="I190" s="120"/>
      <c r="K190" s="69">
        <v>1</v>
      </c>
      <c r="L190" s="69"/>
      <c r="M190" s="69"/>
    </row>
    <row r="191" spans="1:13" ht="15" customHeight="1" x14ac:dyDescent="0.25">
      <c r="A191" s="51" t="s">
        <v>2378</v>
      </c>
      <c r="B191" s="509"/>
      <c r="C191" s="45" t="s">
        <v>2612</v>
      </c>
      <c r="D191" s="94" t="s">
        <v>2379</v>
      </c>
      <c r="E191" s="556">
        <v>17.5</v>
      </c>
      <c r="F191" s="57"/>
      <c r="G191" s="120">
        <v>20.5</v>
      </c>
      <c r="H191" s="57"/>
      <c r="I191" s="120"/>
      <c r="K191" s="69">
        <v>1</v>
      </c>
      <c r="L191" s="69"/>
      <c r="M191" s="69"/>
    </row>
    <row r="192" spans="1:13" ht="22.5" customHeight="1" x14ac:dyDescent="0.25">
      <c r="A192" s="51" t="s">
        <v>2381</v>
      </c>
      <c r="B192" s="509"/>
      <c r="C192" s="622" t="s">
        <v>2613</v>
      </c>
      <c r="D192" s="45" t="s">
        <v>2614</v>
      </c>
      <c r="E192" s="588">
        <v>72.12</v>
      </c>
      <c r="F192" s="172">
        <v>61.92</v>
      </c>
      <c r="G192" s="176">
        <v>81</v>
      </c>
      <c r="H192" s="172"/>
      <c r="I192" s="176"/>
      <c r="K192" s="69">
        <f>IF(G192&gt;=F192,1,0)</f>
        <v>1</v>
      </c>
      <c r="L192" s="69">
        <f>IF(G192&lt;F192,1,0)</f>
        <v>0</v>
      </c>
      <c r="M192" s="69"/>
    </row>
    <row r="193" spans="1:13" ht="24" customHeight="1" x14ac:dyDescent="0.25">
      <c r="A193" s="51" t="s">
        <v>2383</v>
      </c>
      <c r="B193" s="509"/>
      <c r="C193" s="45" t="s">
        <v>2615</v>
      </c>
      <c r="D193" s="45" t="s">
        <v>2616</v>
      </c>
      <c r="E193" s="554" t="s">
        <v>2617</v>
      </c>
      <c r="F193" s="173">
        <v>0.52</v>
      </c>
      <c r="G193" s="176">
        <v>0.4</v>
      </c>
      <c r="H193" s="173"/>
      <c r="I193" s="176"/>
      <c r="K193" s="69">
        <f>IF(G193&gt;=F193,1,0)</f>
        <v>0</v>
      </c>
      <c r="L193" s="69">
        <f>IF(G193&lt;F193,1,0)</f>
        <v>1</v>
      </c>
      <c r="M193" s="69"/>
    </row>
    <row r="194" spans="1:13" ht="25.5" customHeight="1" x14ac:dyDescent="0.25">
      <c r="A194" s="51" t="s">
        <v>2385</v>
      </c>
      <c r="B194" s="509"/>
      <c r="C194" s="45">
        <v>45</v>
      </c>
      <c r="D194" s="45" t="s">
        <v>2618</v>
      </c>
      <c r="E194" s="554">
        <v>45.5</v>
      </c>
      <c r="F194" s="174">
        <v>40</v>
      </c>
      <c r="G194" s="176">
        <v>54</v>
      </c>
      <c r="H194" s="174"/>
      <c r="I194" s="176"/>
      <c r="K194" s="69">
        <f>IF(G194&gt;=F194,1,0)</f>
        <v>1</v>
      </c>
      <c r="L194" s="69">
        <f>IF(G194&lt;F194,1,0)</f>
        <v>0</v>
      </c>
      <c r="M194" s="69"/>
    </row>
    <row r="195" spans="1:13" ht="23.25" customHeight="1" x14ac:dyDescent="0.25">
      <c r="A195" s="51" t="s">
        <v>2387</v>
      </c>
      <c r="B195" s="509"/>
      <c r="C195" s="45">
        <v>21</v>
      </c>
      <c r="D195" s="45" t="s">
        <v>2619</v>
      </c>
      <c r="E195" s="554">
        <v>23.8</v>
      </c>
      <c r="F195" s="175">
        <v>18.2</v>
      </c>
      <c r="G195" s="176">
        <v>25</v>
      </c>
      <c r="H195" s="175"/>
      <c r="I195" s="176"/>
      <c r="K195" s="69">
        <f>IF(G195&gt;=F195,1,0)</f>
        <v>1</v>
      </c>
      <c r="L195" s="69">
        <f>IF(G195&lt;F195,1,0)</f>
        <v>0</v>
      </c>
      <c r="M195" s="69"/>
    </row>
    <row r="196" spans="1:13" ht="15" customHeight="1" x14ac:dyDescent="0.25">
      <c r="A196" s="80" t="s">
        <v>2389</v>
      </c>
      <c r="B196" s="382"/>
      <c r="C196" s="324">
        <v>62</v>
      </c>
      <c r="D196" s="324">
        <v>62</v>
      </c>
      <c r="E196" s="556">
        <v>62</v>
      </c>
      <c r="F196" s="147">
        <v>62</v>
      </c>
      <c r="G196" s="64">
        <v>62</v>
      </c>
      <c r="H196" s="147"/>
      <c r="I196" s="64"/>
      <c r="K196" s="69">
        <v>1</v>
      </c>
      <c r="L196" s="69">
        <f>IF(G196&lt;F196,1,0)</f>
        <v>0</v>
      </c>
      <c r="M196" s="69"/>
    </row>
    <row r="197" spans="1:13" ht="45" x14ac:dyDescent="0.25">
      <c r="A197" s="49" t="s">
        <v>2620</v>
      </c>
      <c r="K197" s="70"/>
      <c r="L197" s="70"/>
      <c r="M197" s="70"/>
    </row>
    <row r="198" spans="1:13" ht="33" customHeight="1" x14ac:dyDescent="0.25">
      <c r="A198" s="49" t="s">
        <v>2621</v>
      </c>
      <c r="B198" s="31"/>
      <c r="C198" s="31"/>
      <c r="D198" s="31"/>
      <c r="E198" s="31"/>
      <c r="F198" s="31"/>
      <c r="G198" s="31"/>
      <c r="H198" s="31"/>
      <c r="I198" s="31"/>
      <c r="K198" s="70"/>
      <c r="L198" s="70"/>
      <c r="M198" s="70"/>
    </row>
    <row r="199" spans="1:13" x14ac:dyDescent="0.25">
      <c r="A199" s="1169" t="s">
        <v>2173</v>
      </c>
      <c r="B199" s="118"/>
      <c r="C199" s="118" t="s">
        <v>2174</v>
      </c>
      <c r="D199" s="118"/>
      <c r="E199" s="118"/>
      <c r="K199" s="70"/>
      <c r="L199" s="70"/>
      <c r="M199" s="70"/>
    </row>
    <row r="200" spans="1:13" ht="22.5" x14ac:dyDescent="0.25">
      <c r="A200" s="1169"/>
      <c r="B200" s="118"/>
      <c r="C200" s="118" t="s">
        <v>2429</v>
      </c>
      <c r="D200" s="118" t="s">
        <v>2430</v>
      </c>
      <c r="E200" s="119" t="s">
        <v>2322</v>
      </c>
      <c r="F200" s="615" t="s">
        <v>2431</v>
      </c>
      <c r="G200" s="123" t="s">
        <v>2432</v>
      </c>
      <c r="H200" s="111" t="s">
        <v>2175</v>
      </c>
      <c r="I200" s="112" t="s">
        <v>2176</v>
      </c>
      <c r="K200" s="70"/>
      <c r="L200" s="70"/>
      <c r="M200" s="70"/>
    </row>
    <row r="201" spans="1:13" ht="26.25" customHeight="1" x14ac:dyDescent="0.25">
      <c r="A201" s="1065" t="s">
        <v>2391</v>
      </c>
      <c r="B201" s="514"/>
      <c r="C201" s="47" t="s">
        <v>2622</v>
      </c>
      <c r="D201" s="47" t="s">
        <v>2622</v>
      </c>
      <c r="E201" s="588">
        <v>1808.7</v>
      </c>
      <c r="F201" s="623" t="s">
        <v>2622</v>
      </c>
      <c r="G201" s="161">
        <v>1952.5</v>
      </c>
      <c r="H201" s="623"/>
      <c r="I201" s="161"/>
      <c r="K201" s="69">
        <f>IF(G201&gt;=F201,1,0)</f>
        <v>0</v>
      </c>
      <c r="L201" s="69">
        <f>IF(G201&lt;F201,1,0)</f>
        <v>1</v>
      </c>
      <c r="M201" s="69"/>
    </row>
    <row r="202" spans="1:13" ht="36.75" customHeight="1" x14ac:dyDescent="0.25">
      <c r="A202" s="51" t="s">
        <v>2394</v>
      </c>
      <c r="B202" s="509"/>
      <c r="C202" s="340" t="s">
        <v>2623</v>
      </c>
      <c r="D202" s="340" t="s">
        <v>2623</v>
      </c>
      <c r="E202" s="561" t="s">
        <v>2624</v>
      </c>
      <c r="F202" s="623" t="s">
        <v>2623</v>
      </c>
      <c r="G202" s="561" t="s">
        <v>2624</v>
      </c>
      <c r="H202" s="623"/>
      <c r="I202" s="561"/>
      <c r="K202" s="69"/>
      <c r="L202" s="69"/>
      <c r="M202" s="69">
        <v>1</v>
      </c>
    </row>
    <row r="203" spans="1:13" ht="15" customHeight="1" x14ac:dyDescent="0.25">
      <c r="A203" s="51" t="s">
        <v>2398</v>
      </c>
      <c r="B203" s="510"/>
      <c r="C203" s="191" t="s">
        <v>2625</v>
      </c>
      <c r="D203" s="191"/>
      <c r="E203" s="191"/>
      <c r="F203" s="366"/>
      <c r="G203" s="191"/>
      <c r="H203" s="366"/>
      <c r="I203" s="191"/>
      <c r="K203" s="69"/>
      <c r="L203" s="69"/>
      <c r="M203" s="69">
        <v>1</v>
      </c>
    </row>
    <row r="204" spans="1:13" x14ac:dyDescent="0.25">
      <c r="A204" s="51" t="s">
        <v>2399</v>
      </c>
      <c r="B204" s="510"/>
      <c r="C204" s="624" t="s">
        <v>2625</v>
      </c>
      <c r="D204" s="624"/>
      <c r="E204" s="624"/>
      <c r="F204" s="624"/>
      <c r="G204" s="624"/>
      <c r="H204" s="624"/>
      <c r="I204" s="624"/>
      <c r="K204" s="69"/>
      <c r="L204" s="69"/>
      <c r="M204" s="69">
        <v>1</v>
      </c>
    </row>
    <row r="205" spans="1:13" ht="15" customHeight="1" x14ac:dyDescent="0.25">
      <c r="A205" s="51" t="s">
        <v>2400</v>
      </c>
      <c r="B205" s="509"/>
      <c r="C205" s="532">
        <v>0</v>
      </c>
      <c r="D205" s="532">
        <v>1</v>
      </c>
      <c r="E205" s="617">
        <v>1</v>
      </c>
      <c r="F205" s="149">
        <v>0</v>
      </c>
      <c r="G205" s="158">
        <v>0</v>
      </c>
      <c r="H205" s="149"/>
      <c r="I205" s="158"/>
      <c r="K205" s="69">
        <f>IF(G205&gt;=F205,1,0)</f>
        <v>1</v>
      </c>
      <c r="L205" s="69">
        <f>IF(G205&lt;F205,1,0)</f>
        <v>0</v>
      </c>
      <c r="M205" s="69"/>
    </row>
    <row r="206" spans="1:13" ht="15" customHeight="1" x14ac:dyDescent="0.25">
      <c r="A206" s="51" t="s">
        <v>2401</v>
      </c>
      <c r="B206" s="510"/>
      <c r="C206" s="191" t="s">
        <v>2626</v>
      </c>
      <c r="D206" s="191"/>
      <c r="E206" s="191"/>
      <c r="F206" s="191"/>
      <c r="G206" s="191"/>
      <c r="H206" s="191"/>
      <c r="I206" s="191"/>
      <c r="K206" s="69"/>
      <c r="L206" s="69"/>
      <c r="M206" s="69">
        <v>1</v>
      </c>
    </row>
    <row r="207" spans="1:13" ht="34.5" customHeight="1" x14ac:dyDescent="0.25">
      <c r="A207" s="51" t="s">
        <v>2402</v>
      </c>
      <c r="B207" s="510"/>
      <c r="C207" s="342" t="s">
        <v>2594</v>
      </c>
      <c r="D207" s="342" t="s">
        <v>2594</v>
      </c>
      <c r="E207" s="342" t="s">
        <v>2594</v>
      </c>
      <c r="F207" s="191">
        <v>0</v>
      </c>
      <c r="G207" s="192">
        <v>1</v>
      </c>
      <c r="H207" s="191"/>
      <c r="I207" s="192"/>
      <c r="K207" s="69">
        <f>IF(G207&gt;=F207,1,0)</f>
        <v>1</v>
      </c>
      <c r="L207" s="69">
        <f>IF(G207&lt;F207,1,0)</f>
        <v>0</v>
      </c>
      <c r="M207" s="69"/>
    </row>
    <row r="208" spans="1:13" ht="27.75" customHeight="1" x14ac:dyDescent="0.25">
      <c r="A208" s="51" t="s">
        <v>2404</v>
      </c>
      <c r="B208" s="510"/>
      <c r="C208" s="342" t="s">
        <v>2594</v>
      </c>
      <c r="D208" s="342" t="s">
        <v>2594</v>
      </c>
      <c r="E208" s="342" t="s">
        <v>2594</v>
      </c>
      <c r="F208" s="192" t="s">
        <v>2405</v>
      </c>
      <c r="G208" s="192">
        <v>1</v>
      </c>
      <c r="H208" s="192"/>
      <c r="I208" s="192"/>
      <c r="K208" s="69">
        <v>1</v>
      </c>
      <c r="L208" s="69">
        <v>0</v>
      </c>
      <c r="M208" s="69"/>
    </row>
    <row r="209" spans="1:13" ht="237.75" customHeight="1" x14ac:dyDescent="0.25">
      <c r="A209" s="213" t="s">
        <v>2627</v>
      </c>
      <c r="B209" s="49" t="s">
        <v>2628</v>
      </c>
      <c r="C209" s="342"/>
      <c r="D209" s="625"/>
      <c r="E209" s="625"/>
      <c r="F209" s="626"/>
      <c r="G209" s="626"/>
      <c r="H209" s="626"/>
      <c r="I209" s="626"/>
      <c r="K209" s="70"/>
      <c r="L209" s="70"/>
      <c r="M209" s="70"/>
    </row>
    <row r="210" spans="1:13" x14ac:dyDescent="0.25">
      <c r="A210" s="1166" t="s">
        <v>2173</v>
      </c>
      <c r="B210" s="307"/>
      <c r="C210" s="41" t="s">
        <v>2174</v>
      </c>
      <c r="D210" s="42"/>
      <c r="E210" s="43"/>
      <c r="K210" s="70"/>
      <c r="L210" s="70"/>
      <c r="M210" s="70"/>
    </row>
    <row r="211" spans="1:13" ht="22.5" x14ac:dyDescent="0.25">
      <c r="A211" s="1167"/>
      <c r="B211" s="507"/>
      <c r="C211" s="111" t="s">
        <v>2429</v>
      </c>
      <c r="D211" s="111" t="s">
        <v>2430</v>
      </c>
      <c r="E211" s="144" t="s">
        <v>2322</v>
      </c>
      <c r="F211" s="122" t="s">
        <v>2431</v>
      </c>
      <c r="G211" s="123" t="s">
        <v>2432</v>
      </c>
      <c r="H211" s="111" t="s">
        <v>2175</v>
      </c>
      <c r="I211" s="112" t="s">
        <v>2176</v>
      </c>
      <c r="K211" s="70"/>
      <c r="L211" s="70"/>
      <c r="M211" s="70"/>
    </row>
    <row r="212" spans="1:13" ht="34.5" customHeight="1" x14ac:dyDescent="0.25">
      <c r="A212" s="51" t="s">
        <v>2408</v>
      </c>
      <c r="B212" s="510"/>
      <c r="C212" s="191" t="s">
        <v>2626</v>
      </c>
      <c r="D212" s="191"/>
      <c r="E212" s="191"/>
      <c r="F212" s="310"/>
      <c r="G212" s="189">
        <v>51</v>
      </c>
      <c r="H212" s="310"/>
      <c r="I212" s="189"/>
      <c r="K212" s="69">
        <v>1</v>
      </c>
      <c r="L212" s="69"/>
      <c r="M212" s="69"/>
    </row>
    <row r="213" spans="1:13" ht="20.25" customHeight="1" x14ac:dyDescent="0.25">
      <c r="A213" s="51" t="s">
        <v>2409</v>
      </c>
      <c r="B213" s="509"/>
      <c r="C213" s="47">
        <v>10</v>
      </c>
      <c r="D213" s="47">
        <v>20</v>
      </c>
      <c r="E213" s="588">
        <v>7</v>
      </c>
      <c r="F213" s="201">
        <v>30</v>
      </c>
      <c r="G213" s="202">
        <v>18</v>
      </c>
      <c r="H213" s="201"/>
      <c r="I213" s="202"/>
      <c r="K213" s="69">
        <f>IF(G213&gt;=F213,1,0)</f>
        <v>0</v>
      </c>
      <c r="L213" s="69">
        <f>IF(G213&lt;F213,1,0)</f>
        <v>1</v>
      </c>
      <c r="M213" s="69"/>
    </row>
    <row r="214" spans="1:13" ht="15.75" customHeight="1" x14ac:dyDescent="0.25">
      <c r="A214" s="51" t="s">
        <v>2410</v>
      </c>
      <c r="B214" s="509"/>
      <c r="C214" s="45">
        <v>1</v>
      </c>
      <c r="D214" s="45">
        <v>1</v>
      </c>
      <c r="E214" s="554">
        <v>1</v>
      </c>
      <c r="F214" s="170">
        <v>1</v>
      </c>
      <c r="G214" s="202">
        <v>1</v>
      </c>
      <c r="H214" s="170"/>
      <c r="I214" s="202"/>
      <c r="K214" s="69">
        <f>IF(G214&gt;=F214,1,0)</f>
        <v>1</v>
      </c>
      <c r="L214" s="69">
        <f>IF(G214&lt;F214,1,0)</f>
        <v>0</v>
      </c>
      <c r="M214" s="69"/>
    </row>
    <row r="215" spans="1:13" x14ac:dyDescent="0.25">
      <c r="A215" s="1166" t="s">
        <v>2173</v>
      </c>
      <c r="B215" s="307"/>
      <c r="C215" s="41" t="s">
        <v>2174</v>
      </c>
      <c r="D215" s="42"/>
      <c r="E215" s="43"/>
      <c r="K215" s="70"/>
      <c r="L215" s="70"/>
      <c r="M215" s="70"/>
    </row>
    <row r="216" spans="1:13" ht="22.5" x14ac:dyDescent="0.25">
      <c r="A216" s="1167"/>
      <c r="B216" s="507"/>
      <c r="C216" s="44" t="s">
        <v>2429</v>
      </c>
      <c r="D216" s="44" t="s">
        <v>2430</v>
      </c>
      <c r="E216" s="38" t="s">
        <v>2322</v>
      </c>
      <c r="F216" s="122" t="s">
        <v>2431</v>
      </c>
      <c r="G216" s="123" t="s">
        <v>2432</v>
      </c>
      <c r="H216" s="111" t="s">
        <v>2175</v>
      </c>
      <c r="I216" s="112" t="s">
        <v>2176</v>
      </c>
      <c r="K216" s="70"/>
      <c r="L216" s="70"/>
      <c r="M216" s="70"/>
    </row>
    <row r="217" spans="1:13" ht="22.5" x14ac:dyDescent="0.25">
      <c r="A217" s="51" t="s">
        <v>2411</v>
      </c>
      <c r="B217" s="509"/>
      <c r="C217" s="45" t="s">
        <v>2629</v>
      </c>
      <c r="D217" s="45" t="s">
        <v>2630</v>
      </c>
      <c r="E217" s="554" t="s">
        <v>2594</v>
      </c>
      <c r="F217" s="170">
        <v>3.22</v>
      </c>
      <c r="G217" s="627" t="s">
        <v>2594</v>
      </c>
      <c r="H217" s="170"/>
      <c r="I217" s="627"/>
      <c r="K217" s="69"/>
      <c r="L217" s="69"/>
      <c r="M217" s="69">
        <v>1</v>
      </c>
    </row>
    <row r="218" spans="1:13" ht="23.25" customHeight="1" x14ac:dyDescent="0.25">
      <c r="A218" s="51" t="s">
        <v>2413</v>
      </c>
      <c r="B218" s="509"/>
      <c r="C218" s="340" t="s">
        <v>2414</v>
      </c>
      <c r="D218" s="340" t="s">
        <v>2414</v>
      </c>
      <c r="E218" s="555" t="s">
        <v>2594</v>
      </c>
      <c r="F218" s="205" t="s">
        <v>2414</v>
      </c>
      <c r="G218" s="627" t="s">
        <v>2631</v>
      </c>
      <c r="H218" s="205"/>
      <c r="I218" s="627"/>
      <c r="K218" s="69"/>
      <c r="L218" s="69"/>
      <c r="M218" s="69">
        <v>1</v>
      </c>
    </row>
    <row r="219" spans="1:13" ht="32.25" customHeight="1" x14ac:dyDescent="0.25">
      <c r="A219" s="51" t="s">
        <v>2402</v>
      </c>
      <c r="B219" s="510"/>
      <c r="C219" s="342" t="s">
        <v>2594</v>
      </c>
      <c r="D219" s="342" t="s">
        <v>2594</v>
      </c>
      <c r="E219" s="342" t="s">
        <v>2594</v>
      </c>
      <c r="F219" s="191">
        <v>0</v>
      </c>
      <c r="G219" s="192">
        <v>1</v>
      </c>
      <c r="H219" s="191"/>
      <c r="I219" s="192"/>
      <c r="K219" s="69">
        <f>IF(G219&gt;=F219,1,0)</f>
        <v>1</v>
      </c>
      <c r="L219" s="69">
        <f>IF(G219&lt;F219,1,0)</f>
        <v>0</v>
      </c>
      <c r="M219" s="69"/>
    </row>
    <row r="220" spans="1:13" ht="33" customHeight="1" x14ac:dyDescent="0.25">
      <c r="A220" s="51" t="s">
        <v>2404</v>
      </c>
      <c r="B220" s="510"/>
      <c r="C220" s="342" t="s">
        <v>2594</v>
      </c>
      <c r="D220" s="342" t="s">
        <v>2594</v>
      </c>
      <c r="E220" s="342" t="s">
        <v>2594</v>
      </c>
      <c r="F220" s="192" t="s">
        <v>2405</v>
      </c>
      <c r="G220" s="192">
        <v>1</v>
      </c>
      <c r="H220" s="192"/>
      <c r="I220" s="192"/>
      <c r="K220" s="69">
        <v>1</v>
      </c>
      <c r="L220" s="69">
        <v>0</v>
      </c>
      <c r="M220" s="69"/>
    </row>
    <row r="221" spans="1:13" ht="15" customHeight="1" x14ac:dyDescent="0.25">
      <c r="A221" s="51" t="s">
        <v>2417</v>
      </c>
      <c r="B221" s="510"/>
      <c r="C221" s="191" t="s">
        <v>2632</v>
      </c>
      <c r="D221" s="191"/>
      <c r="E221" s="191"/>
      <c r="F221" s="191"/>
      <c r="G221" s="191"/>
      <c r="H221" s="191"/>
      <c r="I221" s="191"/>
      <c r="K221" s="69"/>
      <c r="L221" s="69"/>
      <c r="M221" s="69">
        <v>1</v>
      </c>
    </row>
    <row r="222" spans="1:13" ht="34.5" customHeight="1" x14ac:dyDescent="0.25">
      <c r="A222" s="49" t="s">
        <v>2633</v>
      </c>
      <c r="B222" s="31"/>
      <c r="C222" s="31"/>
      <c r="D222" s="31"/>
      <c r="E222" s="31"/>
      <c r="F222" s="375"/>
      <c r="G222" s="375"/>
      <c r="H222" s="375"/>
      <c r="I222" s="375"/>
      <c r="K222" s="70"/>
      <c r="L222" s="70"/>
      <c r="M222" s="70"/>
    </row>
    <row r="223" spans="1:13" x14ac:dyDescent="0.25">
      <c r="A223" s="1166" t="s">
        <v>2173</v>
      </c>
      <c r="B223" s="307"/>
      <c r="C223" s="41" t="s">
        <v>2174</v>
      </c>
      <c r="D223" s="42"/>
      <c r="E223" s="43"/>
      <c r="K223" s="70"/>
      <c r="L223" s="70"/>
      <c r="M223" s="70"/>
    </row>
    <row r="224" spans="1:13" ht="22.5" x14ac:dyDescent="0.25">
      <c r="A224" s="1167"/>
      <c r="B224" s="507"/>
      <c r="C224" s="44" t="s">
        <v>2429</v>
      </c>
      <c r="D224" s="44" t="s">
        <v>2430</v>
      </c>
      <c r="E224" s="610" t="s">
        <v>2322</v>
      </c>
      <c r="F224" s="118" t="s">
        <v>2431</v>
      </c>
      <c r="G224" s="119" t="s">
        <v>2432</v>
      </c>
      <c r="H224" s="111" t="s">
        <v>2175</v>
      </c>
      <c r="I224" s="112" t="s">
        <v>2176</v>
      </c>
      <c r="K224" s="70"/>
      <c r="L224" s="70"/>
      <c r="M224" s="70"/>
    </row>
    <row r="225" spans="1:14" ht="15" customHeight="1" x14ac:dyDescent="0.25">
      <c r="A225" s="51" t="s">
        <v>2420</v>
      </c>
      <c r="B225" s="509"/>
      <c r="C225" s="340">
        <v>0</v>
      </c>
      <c r="D225" s="340">
        <v>0</v>
      </c>
      <c r="E225" s="555" t="s">
        <v>533</v>
      </c>
      <c r="F225" s="145">
        <v>0</v>
      </c>
      <c r="G225" s="160" t="s">
        <v>533</v>
      </c>
      <c r="H225" s="145"/>
      <c r="I225" s="160"/>
      <c r="K225" s="69"/>
      <c r="L225" s="69"/>
      <c r="M225" s="69">
        <v>1</v>
      </c>
    </row>
    <row r="226" spans="1:14" ht="15" customHeight="1" x14ac:dyDescent="0.25">
      <c r="A226" s="51" t="s">
        <v>2421</v>
      </c>
      <c r="B226" s="510"/>
      <c r="C226" s="191" t="s">
        <v>2626</v>
      </c>
      <c r="D226" s="191"/>
      <c r="E226" s="191"/>
      <c r="F226" s="191"/>
      <c r="G226" s="191"/>
      <c r="H226" s="191"/>
      <c r="I226" s="191"/>
      <c r="K226" s="69"/>
      <c r="L226" s="69"/>
      <c r="M226" s="69">
        <v>1</v>
      </c>
    </row>
    <row r="227" spans="1:14" ht="15" customHeight="1" x14ac:dyDescent="0.25">
      <c r="A227" s="51" t="s">
        <v>2422</v>
      </c>
      <c r="B227" s="509"/>
      <c r="C227" s="532">
        <v>0</v>
      </c>
      <c r="D227" s="532">
        <v>0</v>
      </c>
      <c r="E227" s="628" t="s">
        <v>533</v>
      </c>
      <c r="F227" s="149">
        <v>1</v>
      </c>
      <c r="G227" s="158">
        <v>1</v>
      </c>
      <c r="H227" s="149"/>
      <c r="I227" s="158"/>
      <c r="K227" s="69">
        <f>IF(G227&gt;=F227,1,0)</f>
        <v>1</v>
      </c>
      <c r="L227" s="69">
        <f>IF(G227&lt;F227,1,0)</f>
        <v>0</v>
      </c>
      <c r="M227" s="69"/>
    </row>
    <row r="228" spans="1:14" ht="15" customHeight="1" x14ac:dyDescent="0.25">
      <c r="A228" s="51" t="s">
        <v>2422</v>
      </c>
      <c r="B228" s="510"/>
      <c r="C228" s="191" t="s">
        <v>2634</v>
      </c>
      <c r="D228" s="191"/>
      <c r="E228" s="191"/>
      <c r="F228" s="191"/>
      <c r="G228" s="191"/>
      <c r="H228" s="191"/>
      <c r="I228" s="191"/>
      <c r="K228" s="69"/>
      <c r="L228" s="69"/>
      <c r="M228" s="69">
        <v>1</v>
      </c>
    </row>
    <row r="229" spans="1:14" x14ac:dyDescent="0.25">
      <c r="A229" s="1166" t="s">
        <v>2173</v>
      </c>
      <c r="B229" s="307"/>
      <c r="C229" s="41" t="s">
        <v>2174</v>
      </c>
      <c r="D229" s="42"/>
      <c r="E229" s="43"/>
      <c r="K229" s="70"/>
      <c r="L229" s="70"/>
      <c r="M229" s="70"/>
    </row>
    <row r="230" spans="1:14" ht="22.5" x14ac:dyDescent="0.25">
      <c r="A230" s="1167"/>
      <c r="B230" s="507"/>
      <c r="C230" s="44" t="s">
        <v>2429</v>
      </c>
      <c r="D230" s="44" t="s">
        <v>2430</v>
      </c>
      <c r="E230" s="610" t="s">
        <v>2322</v>
      </c>
      <c r="F230" s="118" t="s">
        <v>2431</v>
      </c>
      <c r="G230" s="119" t="s">
        <v>2432</v>
      </c>
      <c r="H230" s="111" t="s">
        <v>2175</v>
      </c>
      <c r="I230" s="112" t="s">
        <v>2176</v>
      </c>
      <c r="K230" s="70"/>
      <c r="L230" s="70"/>
      <c r="M230" s="70"/>
    </row>
    <row r="231" spans="1:14" ht="27" customHeight="1" x14ac:dyDescent="0.25">
      <c r="A231" s="51" t="s">
        <v>2425</v>
      </c>
      <c r="B231" s="509"/>
      <c r="C231" s="340" t="s">
        <v>2635</v>
      </c>
      <c r="D231" s="340">
        <v>56</v>
      </c>
      <c r="E231" s="629"/>
      <c r="F231" s="145">
        <v>59</v>
      </c>
      <c r="G231" s="160" t="s">
        <v>2636</v>
      </c>
      <c r="H231" s="145"/>
      <c r="I231" s="160"/>
      <c r="K231" s="69">
        <v>0</v>
      </c>
      <c r="L231" s="69">
        <v>1</v>
      </c>
      <c r="M231" s="69"/>
    </row>
    <row r="232" spans="1:14" ht="15" customHeight="1" x14ac:dyDescent="0.25">
      <c r="A232" s="51" t="s">
        <v>2426</v>
      </c>
      <c r="B232" s="510"/>
      <c r="C232" s="191" t="s">
        <v>2637</v>
      </c>
      <c r="D232" s="191"/>
      <c r="E232" s="191"/>
      <c r="F232" s="191"/>
      <c r="G232" s="191"/>
      <c r="H232" s="191"/>
      <c r="I232" s="191"/>
      <c r="K232" s="69"/>
      <c r="L232" s="69"/>
      <c r="M232" s="69">
        <v>1</v>
      </c>
    </row>
    <row r="233" spans="1:14" ht="15" customHeight="1" x14ac:dyDescent="0.25">
      <c r="A233" s="51" t="s">
        <v>2427</v>
      </c>
      <c r="B233" s="509"/>
      <c r="C233" s="47">
        <v>160</v>
      </c>
      <c r="D233" s="47">
        <v>175</v>
      </c>
      <c r="E233" s="588">
        <v>160</v>
      </c>
      <c r="F233" s="151">
        <v>191</v>
      </c>
      <c r="G233" s="121">
        <v>191</v>
      </c>
      <c r="H233" s="151"/>
      <c r="I233" s="121"/>
      <c r="K233" s="69">
        <f>IF(G233&gt;=F233,1,0)</f>
        <v>1</v>
      </c>
      <c r="L233" s="69">
        <f>IF(G233&lt;F233,1,0)</f>
        <v>0</v>
      </c>
      <c r="M233" s="220"/>
      <c r="N233" s="69" t="s">
        <v>2160</v>
      </c>
    </row>
    <row r="234" spans="1:14" ht="30" x14ac:dyDescent="0.25">
      <c r="A234" s="49" t="s">
        <v>2588</v>
      </c>
      <c r="J234" s="219" t="s">
        <v>2160</v>
      </c>
      <c r="K234" s="69">
        <f>SUM(K3:K233)</f>
        <v>54</v>
      </c>
      <c r="L234" s="69">
        <f>SUM(L3:L233)</f>
        <v>19</v>
      </c>
      <c r="M234" s="220">
        <f>SUM(M3:M233)</f>
        <v>65</v>
      </c>
      <c r="N234" s="218">
        <f>SUM(K234:M234)</f>
        <v>138</v>
      </c>
    </row>
    <row r="235" spans="1:14" ht="105" x14ac:dyDescent="0.25">
      <c r="A235" s="49" t="s">
        <v>2638</v>
      </c>
      <c r="K235" s="70"/>
      <c r="L235" s="70"/>
      <c r="M235" s="70"/>
    </row>
    <row r="236" spans="1:14" ht="48" customHeight="1" x14ac:dyDescent="0.25">
      <c r="A236" s="49" t="s">
        <v>2639</v>
      </c>
      <c r="B236" s="31"/>
      <c r="C236" s="31"/>
      <c r="D236" s="31"/>
      <c r="E236" s="31"/>
      <c r="F236" s="31"/>
      <c r="G236" s="31"/>
      <c r="H236" s="31"/>
      <c r="I236" s="31"/>
      <c r="K236" s="70"/>
      <c r="L236" s="70"/>
      <c r="M236" s="70"/>
    </row>
  </sheetData>
  <mergeCells count="16">
    <mergeCell ref="M94:M99"/>
    <mergeCell ref="M3:M5"/>
    <mergeCell ref="K6:K17"/>
    <mergeCell ref="M18:M21"/>
    <mergeCell ref="L6:L17"/>
    <mergeCell ref="K34:K41"/>
    <mergeCell ref="L34:L41"/>
    <mergeCell ref="M46:M47"/>
    <mergeCell ref="K46:K47"/>
    <mergeCell ref="L46:L47"/>
    <mergeCell ref="M34:M41"/>
    <mergeCell ref="M6:M17"/>
    <mergeCell ref="K3:K5"/>
    <mergeCell ref="L3:L5"/>
    <mergeCell ref="K18:K21"/>
    <mergeCell ref="L18:L21"/>
  </mergeCells>
  <pageMargins left="0.7" right="0.7" top="0.75" bottom="0.75" header="0.3" footer="0.3"/>
  <pageSetup paperSize="9" scale="46"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A2FD-B941-4732-A1C2-E0D46EC8A8CC}">
  <dimension ref="A1:G35"/>
  <sheetViews>
    <sheetView workbookViewId="0">
      <selection activeCell="E41" sqref="E41"/>
    </sheetView>
  </sheetViews>
  <sheetFormatPr defaultRowHeight="15" x14ac:dyDescent="0.25"/>
  <cols>
    <col min="1" max="1" width="19.85546875" customWidth="1"/>
    <col min="2" max="2" width="10.140625" customWidth="1"/>
    <col min="3" max="3" width="10" customWidth="1"/>
    <col min="4" max="5" width="11" customWidth="1"/>
    <col min="6" max="6" width="12.140625" customWidth="1"/>
    <col min="7" max="7" width="11.85546875" customWidth="1"/>
  </cols>
  <sheetData>
    <row r="1" spans="1:7" ht="45" x14ac:dyDescent="0.25">
      <c r="A1" s="1140" t="s">
        <v>2158</v>
      </c>
      <c r="B1" s="197" t="s">
        <v>276</v>
      </c>
      <c r="C1" s="197" t="s">
        <v>26</v>
      </c>
      <c r="D1" s="197" t="s">
        <v>457</v>
      </c>
      <c r="E1" s="197" t="s">
        <v>2640</v>
      </c>
      <c r="F1" s="198" t="s">
        <v>2160</v>
      </c>
      <c r="G1" s="70"/>
    </row>
    <row r="2" spans="1:7" x14ac:dyDescent="0.25">
      <c r="A2" s="1141" t="s">
        <v>2163</v>
      </c>
      <c r="B2" s="69">
        <v>0</v>
      </c>
      <c r="C2" s="69">
        <v>7</v>
      </c>
      <c r="D2" s="69">
        <v>0</v>
      </c>
      <c r="E2" s="69">
        <v>4</v>
      </c>
      <c r="F2" s="222">
        <f t="shared" ref="F2:F35" si="0">SUM(B2:E2)</f>
        <v>11</v>
      </c>
    </row>
    <row r="3" spans="1:7" x14ac:dyDescent="0.25">
      <c r="A3" s="1141" t="s">
        <v>104</v>
      </c>
      <c r="B3" s="69">
        <v>0</v>
      </c>
      <c r="C3" s="69">
        <v>9</v>
      </c>
      <c r="D3" s="69">
        <v>1</v>
      </c>
      <c r="E3" s="69">
        <v>2</v>
      </c>
      <c r="F3" s="222">
        <f t="shared" si="0"/>
        <v>12</v>
      </c>
    </row>
    <row r="4" spans="1:7" x14ac:dyDescent="0.25">
      <c r="A4" s="1142" t="s">
        <v>181</v>
      </c>
      <c r="B4" s="69">
        <v>0</v>
      </c>
      <c r="C4" s="69">
        <v>7</v>
      </c>
      <c r="D4" s="69">
        <v>0</v>
      </c>
      <c r="E4" s="69">
        <v>2</v>
      </c>
      <c r="F4" s="222">
        <v>9</v>
      </c>
    </row>
    <row r="5" spans="1:7" x14ac:dyDescent="0.25">
      <c r="A5" s="1142" t="s">
        <v>243</v>
      </c>
      <c r="B5" s="69">
        <v>0</v>
      </c>
      <c r="C5" s="69">
        <v>7</v>
      </c>
      <c r="D5" s="69">
        <v>0</v>
      </c>
      <c r="E5" s="69">
        <v>0</v>
      </c>
      <c r="F5" s="222">
        <f t="shared" si="0"/>
        <v>7</v>
      </c>
    </row>
    <row r="6" spans="1:7" x14ac:dyDescent="0.25">
      <c r="A6" s="1142" t="s">
        <v>289</v>
      </c>
      <c r="B6" s="69">
        <v>0</v>
      </c>
      <c r="C6" s="69">
        <v>9</v>
      </c>
      <c r="D6" s="69">
        <v>0</v>
      </c>
      <c r="E6" s="69">
        <v>1</v>
      </c>
      <c r="F6" s="222">
        <f t="shared" si="0"/>
        <v>10</v>
      </c>
    </row>
    <row r="7" spans="1:7" x14ac:dyDescent="0.25">
      <c r="A7" s="1143" t="s">
        <v>2164</v>
      </c>
      <c r="B7" s="69">
        <v>0</v>
      </c>
      <c r="C7" s="69">
        <v>5</v>
      </c>
      <c r="D7" s="69">
        <v>0</v>
      </c>
      <c r="E7" s="69">
        <v>0</v>
      </c>
      <c r="F7" s="222">
        <f t="shared" si="0"/>
        <v>5</v>
      </c>
    </row>
    <row r="8" spans="1:7" x14ac:dyDescent="0.25">
      <c r="A8" s="1144" t="s">
        <v>399</v>
      </c>
      <c r="B8" s="69">
        <v>0</v>
      </c>
      <c r="C8" s="69">
        <v>6</v>
      </c>
      <c r="D8" s="69">
        <v>0</v>
      </c>
      <c r="E8" s="69">
        <v>0</v>
      </c>
      <c r="F8" s="222">
        <f t="shared" si="0"/>
        <v>6</v>
      </c>
    </row>
    <row r="9" spans="1:7" x14ac:dyDescent="0.25">
      <c r="A9" s="1144" t="s">
        <v>440</v>
      </c>
      <c r="B9" s="69">
        <v>0</v>
      </c>
      <c r="C9" s="69">
        <v>7</v>
      </c>
      <c r="D9" s="69">
        <v>0</v>
      </c>
      <c r="E9" s="69">
        <v>0</v>
      </c>
      <c r="F9" s="222">
        <f t="shared" si="0"/>
        <v>7</v>
      </c>
    </row>
    <row r="10" spans="1:7" x14ac:dyDescent="0.25">
      <c r="A10" s="1145" t="s">
        <v>2165</v>
      </c>
      <c r="B10" s="69">
        <v>0</v>
      </c>
      <c r="C10" s="69">
        <v>11</v>
      </c>
      <c r="D10" s="69">
        <v>0</v>
      </c>
      <c r="E10" s="69">
        <v>0</v>
      </c>
      <c r="F10" s="222">
        <f t="shared" si="0"/>
        <v>11</v>
      </c>
    </row>
    <row r="11" spans="1:7" x14ac:dyDescent="0.25">
      <c r="A11" s="1145" t="s">
        <v>567</v>
      </c>
      <c r="B11" s="69">
        <v>0</v>
      </c>
      <c r="C11" s="69">
        <v>5</v>
      </c>
      <c r="D11" s="69">
        <v>0</v>
      </c>
      <c r="E11" s="69">
        <v>0</v>
      </c>
      <c r="F11" s="222">
        <f t="shared" si="0"/>
        <v>5</v>
      </c>
    </row>
    <row r="12" spans="1:7" x14ac:dyDescent="0.25">
      <c r="A12" s="1146" t="s">
        <v>2166</v>
      </c>
      <c r="B12" s="69">
        <v>0</v>
      </c>
      <c r="C12" s="69">
        <v>19</v>
      </c>
      <c r="D12" s="69">
        <v>1</v>
      </c>
      <c r="E12" s="69">
        <v>0</v>
      </c>
      <c r="F12" s="222">
        <f t="shared" si="0"/>
        <v>20</v>
      </c>
    </row>
    <row r="13" spans="1:7" x14ac:dyDescent="0.25">
      <c r="A13" s="1147" t="s">
        <v>733</v>
      </c>
      <c r="B13" s="69">
        <v>0</v>
      </c>
      <c r="C13" s="69">
        <v>13</v>
      </c>
      <c r="D13" s="69">
        <v>3</v>
      </c>
      <c r="E13" s="69">
        <v>0</v>
      </c>
      <c r="F13" s="222">
        <f t="shared" si="0"/>
        <v>16</v>
      </c>
    </row>
    <row r="14" spans="1:7" x14ac:dyDescent="0.25">
      <c r="A14" s="1147" t="s">
        <v>826</v>
      </c>
      <c r="B14" s="69">
        <v>0</v>
      </c>
      <c r="C14" s="69">
        <v>17</v>
      </c>
      <c r="D14" s="69">
        <v>2</v>
      </c>
      <c r="E14" s="69">
        <v>0</v>
      </c>
      <c r="F14" s="222">
        <f t="shared" si="0"/>
        <v>19</v>
      </c>
    </row>
    <row r="15" spans="1:7" x14ac:dyDescent="0.25">
      <c r="A15" s="1147" t="s">
        <v>940</v>
      </c>
      <c r="B15" s="69">
        <v>2</v>
      </c>
      <c r="C15" s="69">
        <v>25</v>
      </c>
      <c r="D15" s="69">
        <v>1</v>
      </c>
      <c r="E15" s="225">
        <v>0</v>
      </c>
      <c r="F15" s="222">
        <f t="shared" si="0"/>
        <v>28</v>
      </c>
    </row>
    <row r="16" spans="1:7" x14ac:dyDescent="0.25">
      <c r="A16" s="1148" t="s">
        <v>2167</v>
      </c>
      <c r="B16" s="69">
        <v>0</v>
      </c>
      <c r="C16" s="69">
        <v>12</v>
      </c>
      <c r="D16" s="69">
        <v>1</v>
      </c>
      <c r="E16" s="69">
        <v>2</v>
      </c>
      <c r="F16" s="222">
        <f t="shared" si="0"/>
        <v>15</v>
      </c>
    </row>
    <row r="17" spans="1:6" x14ac:dyDescent="0.25">
      <c r="A17" s="1149" t="s">
        <v>1150</v>
      </c>
      <c r="B17" s="69">
        <v>0</v>
      </c>
      <c r="C17" s="69">
        <v>11</v>
      </c>
      <c r="D17" s="69">
        <v>0</v>
      </c>
      <c r="E17" s="69">
        <v>0</v>
      </c>
      <c r="F17" s="222">
        <v>11</v>
      </c>
    </row>
    <row r="18" spans="1:6" x14ac:dyDescent="0.25">
      <c r="A18" s="1149" t="s">
        <v>1205</v>
      </c>
      <c r="B18" s="69">
        <v>0</v>
      </c>
      <c r="C18" s="69">
        <v>9</v>
      </c>
      <c r="D18" s="69">
        <v>3</v>
      </c>
      <c r="E18" s="69">
        <v>4</v>
      </c>
      <c r="F18" s="222">
        <v>16</v>
      </c>
    </row>
    <row r="19" spans="1:6" x14ac:dyDescent="0.25">
      <c r="A19" s="1149" t="s">
        <v>1287</v>
      </c>
      <c r="B19" s="69">
        <v>0</v>
      </c>
      <c r="C19" s="69">
        <v>2</v>
      </c>
      <c r="D19" s="69">
        <v>2</v>
      </c>
      <c r="E19" s="69">
        <v>2</v>
      </c>
      <c r="F19" s="222">
        <f t="shared" si="0"/>
        <v>6</v>
      </c>
    </row>
    <row r="20" spans="1:6" x14ac:dyDescent="0.25">
      <c r="A20" s="1150" t="s">
        <v>2641</v>
      </c>
      <c r="B20" s="69">
        <v>0</v>
      </c>
      <c r="C20" s="69">
        <v>10</v>
      </c>
      <c r="D20" s="69">
        <v>0</v>
      </c>
      <c r="E20" s="69">
        <v>2</v>
      </c>
      <c r="F20" s="222">
        <v>12</v>
      </c>
    </row>
    <row r="21" spans="1:6" x14ac:dyDescent="0.25">
      <c r="A21" s="1150" t="s">
        <v>1402</v>
      </c>
      <c r="B21" s="69">
        <v>1</v>
      </c>
      <c r="C21" s="69">
        <v>4</v>
      </c>
      <c r="D21" s="69">
        <v>2</v>
      </c>
      <c r="E21" s="69">
        <v>2</v>
      </c>
      <c r="F21" s="222">
        <f t="shared" si="0"/>
        <v>9</v>
      </c>
    </row>
    <row r="22" spans="1:6" x14ac:dyDescent="0.25">
      <c r="A22" s="1150" t="s">
        <v>1446</v>
      </c>
      <c r="B22" s="69">
        <v>0</v>
      </c>
      <c r="C22" s="69">
        <v>13</v>
      </c>
      <c r="D22" s="69">
        <v>0</v>
      </c>
      <c r="E22" s="69">
        <v>0</v>
      </c>
      <c r="F22" s="222">
        <v>13</v>
      </c>
    </row>
    <row r="23" spans="1:6" x14ac:dyDescent="0.25">
      <c r="A23" s="1151" t="s">
        <v>2169</v>
      </c>
      <c r="B23" s="69">
        <v>0</v>
      </c>
      <c r="C23" s="69">
        <v>11</v>
      </c>
      <c r="D23" s="69">
        <v>0</v>
      </c>
      <c r="E23" s="69">
        <v>0</v>
      </c>
      <c r="F23" s="222">
        <f t="shared" si="0"/>
        <v>11</v>
      </c>
    </row>
    <row r="24" spans="1:6" x14ac:dyDescent="0.25">
      <c r="A24" s="1152" t="s">
        <v>1599</v>
      </c>
      <c r="B24" s="69">
        <v>0</v>
      </c>
      <c r="C24" s="69">
        <v>19</v>
      </c>
      <c r="D24" s="69">
        <v>0</v>
      </c>
      <c r="E24" s="69">
        <v>0</v>
      </c>
      <c r="F24" s="222">
        <v>19</v>
      </c>
    </row>
    <row r="25" spans="1:6" x14ac:dyDescent="0.25">
      <c r="A25" s="1152" t="s">
        <v>1706</v>
      </c>
      <c r="B25" s="69">
        <v>0</v>
      </c>
      <c r="C25" s="69">
        <v>10</v>
      </c>
      <c r="D25" s="69">
        <v>0</v>
      </c>
      <c r="E25" s="69">
        <v>2</v>
      </c>
      <c r="F25" s="222">
        <f t="shared" si="0"/>
        <v>12</v>
      </c>
    </row>
    <row r="26" spans="1:6" x14ac:dyDescent="0.25">
      <c r="A26" s="1153" t="s">
        <v>2170</v>
      </c>
      <c r="B26" s="69">
        <v>0</v>
      </c>
      <c r="C26" s="69">
        <v>8</v>
      </c>
      <c r="D26" s="69">
        <v>3</v>
      </c>
      <c r="E26" s="69">
        <v>4</v>
      </c>
      <c r="F26" s="222">
        <f t="shared" si="0"/>
        <v>15</v>
      </c>
    </row>
    <row r="27" spans="1:6" x14ac:dyDescent="0.25">
      <c r="A27" s="1154" t="s">
        <v>1870</v>
      </c>
      <c r="B27" s="69">
        <v>0</v>
      </c>
      <c r="C27" s="69">
        <v>4</v>
      </c>
      <c r="D27" s="69">
        <v>0</v>
      </c>
      <c r="E27" s="69">
        <v>0</v>
      </c>
      <c r="F27" s="238">
        <f t="shared" si="0"/>
        <v>4</v>
      </c>
    </row>
    <row r="28" spans="1:6" x14ac:dyDescent="0.25">
      <c r="A28" s="1154" t="s">
        <v>1883</v>
      </c>
      <c r="B28" s="69">
        <v>0</v>
      </c>
      <c r="C28" s="69">
        <v>4</v>
      </c>
      <c r="D28" s="69">
        <v>0</v>
      </c>
      <c r="E28" s="220">
        <v>1</v>
      </c>
      <c r="F28" s="222">
        <v>5</v>
      </c>
    </row>
    <row r="29" spans="1:6" x14ac:dyDescent="0.25">
      <c r="A29" s="1154" t="s">
        <v>1911</v>
      </c>
      <c r="B29" s="69">
        <v>0</v>
      </c>
      <c r="C29" s="69">
        <v>1</v>
      </c>
      <c r="D29" s="69">
        <v>0</v>
      </c>
      <c r="E29" s="220">
        <v>1</v>
      </c>
      <c r="F29" s="222">
        <f t="shared" si="0"/>
        <v>2</v>
      </c>
    </row>
    <row r="30" spans="1:6" x14ac:dyDescent="0.25">
      <c r="A30" s="1155" t="s">
        <v>2171</v>
      </c>
      <c r="B30" s="69">
        <v>0</v>
      </c>
      <c r="C30" s="69">
        <v>7</v>
      </c>
      <c r="D30" s="69">
        <v>0</v>
      </c>
      <c r="E30" s="69">
        <v>0</v>
      </c>
      <c r="F30" s="242">
        <f t="shared" si="0"/>
        <v>7</v>
      </c>
    </row>
    <row r="31" spans="1:6" x14ac:dyDescent="0.25">
      <c r="A31" s="1155" t="s">
        <v>1954</v>
      </c>
      <c r="B31" s="69">
        <v>0</v>
      </c>
      <c r="C31" s="69">
        <v>9</v>
      </c>
      <c r="D31" s="69">
        <v>0</v>
      </c>
      <c r="E31" s="69">
        <v>1</v>
      </c>
      <c r="F31" s="222">
        <f t="shared" si="0"/>
        <v>10</v>
      </c>
    </row>
    <row r="32" spans="1:6" x14ac:dyDescent="0.25">
      <c r="A32" s="1156" t="s">
        <v>2172</v>
      </c>
      <c r="B32" s="69">
        <v>0</v>
      </c>
      <c r="C32" s="69">
        <v>9</v>
      </c>
      <c r="D32" s="69">
        <v>0</v>
      </c>
      <c r="E32" s="69">
        <v>0</v>
      </c>
      <c r="F32" s="222">
        <v>9</v>
      </c>
    </row>
    <row r="33" spans="1:7" x14ac:dyDescent="0.25">
      <c r="A33" s="1157" t="s">
        <v>2040</v>
      </c>
      <c r="B33" s="69">
        <v>0</v>
      </c>
      <c r="C33" s="69">
        <v>10</v>
      </c>
      <c r="D33" s="69">
        <v>0</v>
      </c>
      <c r="E33" s="69">
        <v>0</v>
      </c>
      <c r="F33" s="222">
        <v>10</v>
      </c>
    </row>
    <row r="34" spans="1:7" x14ac:dyDescent="0.25">
      <c r="A34" s="1157" t="s">
        <v>2106</v>
      </c>
      <c r="B34" s="69">
        <v>0</v>
      </c>
      <c r="C34" s="69">
        <v>12</v>
      </c>
      <c r="D34" s="69">
        <v>0</v>
      </c>
      <c r="E34" s="69">
        <v>0</v>
      </c>
      <c r="F34" s="222">
        <f t="shared" si="0"/>
        <v>12</v>
      </c>
    </row>
    <row r="35" spans="1:7" x14ac:dyDescent="0.25">
      <c r="A35" s="1158" t="s">
        <v>2160</v>
      </c>
      <c r="B35" s="69">
        <f>SUM(B2:B34)</f>
        <v>3</v>
      </c>
      <c r="C35" s="69">
        <f>SUM(C2:C34)</f>
        <v>312</v>
      </c>
      <c r="D35" s="69">
        <f>SUM(D2:D34)</f>
        <v>19</v>
      </c>
      <c r="E35" s="69">
        <f>SUM(E2:E34)</f>
        <v>30</v>
      </c>
      <c r="F35" s="69">
        <f t="shared" si="0"/>
        <v>364</v>
      </c>
      <c r="G35" s="221">
        <f>SUM(G2:G34)</f>
        <v>0</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696A-00CF-4AFD-9335-E23410BA4DE2}">
  <dimension ref="A1:G35"/>
  <sheetViews>
    <sheetView workbookViewId="0">
      <selection activeCell="H32" sqref="H32"/>
    </sheetView>
  </sheetViews>
  <sheetFormatPr defaultRowHeight="15" x14ac:dyDescent="0.25"/>
  <cols>
    <col min="1" max="1" width="19.85546875" customWidth="1"/>
    <col min="2" max="2" width="10.140625" customWidth="1"/>
    <col min="3" max="3" width="10" customWidth="1"/>
    <col min="4" max="5" width="11" customWidth="1"/>
    <col min="6" max="6" width="12.140625" customWidth="1"/>
    <col min="7" max="7" width="11.85546875" customWidth="1"/>
  </cols>
  <sheetData>
    <row r="1" spans="1:7" ht="45" x14ac:dyDescent="0.25">
      <c r="A1" s="1140" t="s">
        <v>2158</v>
      </c>
      <c r="B1" s="197" t="s">
        <v>276</v>
      </c>
      <c r="C1" s="197" t="s">
        <v>26</v>
      </c>
      <c r="D1" s="197" t="s">
        <v>457</v>
      </c>
      <c r="E1" s="197" t="s">
        <v>2640</v>
      </c>
      <c r="F1" s="198" t="s">
        <v>2160</v>
      </c>
      <c r="G1" s="70"/>
    </row>
    <row r="2" spans="1:7" x14ac:dyDescent="0.25">
      <c r="A2" s="1141" t="s">
        <v>2163</v>
      </c>
      <c r="B2" s="69">
        <v>0</v>
      </c>
      <c r="C2" s="69">
        <v>8</v>
      </c>
      <c r="D2" s="69">
        <v>0</v>
      </c>
      <c r="E2" s="69">
        <v>3</v>
      </c>
      <c r="F2" s="222">
        <f>SUM(B2:E2)</f>
        <v>11</v>
      </c>
    </row>
    <row r="3" spans="1:7" x14ac:dyDescent="0.25">
      <c r="A3" s="1141" t="s">
        <v>104</v>
      </c>
      <c r="B3" s="69">
        <v>1</v>
      </c>
      <c r="C3" s="69">
        <v>9</v>
      </c>
      <c r="D3" s="69">
        <v>0</v>
      </c>
      <c r="E3" s="69">
        <v>2</v>
      </c>
      <c r="F3" s="222">
        <f>SUM(B3:E3)</f>
        <v>12</v>
      </c>
    </row>
    <row r="4" spans="1:7" x14ac:dyDescent="0.25">
      <c r="A4" s="1142" t="s">
        <v>181</v>
      </c>
      <c r="B4" s="69">
        <v>0</v>
      </c>
      <c r="C4" s="69">
        <v>8</v>
      </c>
      <c r="D4" s="69">
        <v>0</v>
      </c>
      <c r="E4" s="69">
        <v>1</v>
      </c>
      <c r="F4" s="222">
        <f>SUM(B4:E4)</f>
        <v>9</v>
      </c>
    </row>
    <row r="5" spans="1:7" x14ac:dyDescent="0.25">
      <c r="A5" s="1142" t="s">
        <v>243</v>
      </c>
      <c r="B5" s="69">
        <v>0</v>
      </c>
      <c r="C5" s="69">
        <v>7</v>
      </c>
      <c r="D5" s="69">
        <v>0</v>
      </c>
      <c r="E5" s="69">
        <v>0</v>
      </c>
      <c r="F5" s="222">
        <f>SUM(B5:E5)</f>
        <v>7</v>
      </c>
    </row>
    <row r="6" spans="1:7" x14ac:dyDescent="0.25">
      <c r="A6" s="1142" t="s">
        <v>289</v>
      </c>
      <c r="B6" s="69">
        <v>0</v>
      </c>
      <c r="C6" s="69">
        <v>10</v>
      </c>
      <c r="D6" s="69">
        <v>0</v>
      </c>
      <c r="E6" s="69">
        <v>0</v>
      </c>
      <c r="F6" s="222">
        <f t="shared" ref="F6:F11" si="0">SUM(B6:E6)</f>
        <v>10</v>
      </c>
    </row>
    <row r="7" spans="1:7" x14ac:dyDescent="0.25">
      <c r="A7" s="1143" t="s">
        <v>2164</v>
      </c>
      <c r="B7" s="69">
        <v>0</v>
      </c>
      <c r="C7" s="69">
        <v>5</v>
      </c>
      <c r="D7" s="69">
        <v>0</v>
      </c>
      <c r="E7" s="69">
        <v>0</v>
      </c>
      <c r="F7" s="222">
        <f t="shared" si="0"/>
        <v>5</v>
      </c>
    </row>
    <row r="8" spans="1:7" x14ac:dyDescent="0.25">
      <c r="A8" s="1144" t="s">
        <v>399</v>
      </c>
      <c r="B8" s="69">
        <v>0</v>
      </c>
      <c r="C8" s="69">
        <v>6</v>
      </c>
      <c r="D8" s="69">
        <v>0</v>
      </c>
      <c r="E8" s="69">
        <v>0</v>
      </c>
      <c r="F8" s="222">
        <f t="shared" si="0"/>
        <v>6</v>
      </c>
    </row>
    <row r="9" spans="1:7" x14ac:dyDescent="0.25">
      <c r="A9" s="1144" t="s">
        <v>440</v>
      </c>
      <c r="B9" s="69">
        <v>0</v>
      </c>
      <c r="C9" s="69">
        <v>7</v>
      </c>
      <c r="D9" s="69">
        <v>0</v>
      </c>
      <c r="E9" s="69">
        <v>0</v>
      </c>
      <c r="F9" s="222">
        <f t="shared" si="0"/>
        <v>7</v>
      </c>
    </row>
    <row r="10" spans="1:7" x14ac:dyDescent="0.25">
      <c r="A10" s="1145" t="s">
        <v>2165</v>
      </c>
      <c r="B10" s="69">
        <v>1</v>
      </c>
      <c r="C10" s="69">
        <v>10</v>
      </c>
      <c r="D10" s="69">
        <v>0</v>
      </c>
      <c r="E10" s="69">
        <v>0</v>
      </c>
      <c r="F10" s="222">
        <f t="shared" si="0"/>
        <v>11</v>
      </c>
    </row>
    <row r="11" spans="1:7" x14ac:dyDescent="0.25">
      <c r="A11" s="1145" t="s">
        <v>567</v>
      </c>
      <c r="B11" s="69">
        <v>0</v>
      </c>
      <c r="C11" s="69">
        <v>5</v>
      </c>
      <c r="D11" s="69">
        <v>0</v>
      </c>
      <c r="E11" s="69">
        <v>0</v>
      </c>
      <c r="F11" s="222">
        <f t="shared" si="0"/>
        <v>5</v>
      </c>
    </row>
    <row r="12" spans="1:7" x14ac:dyDescent="0.25">
      <c r="A12" s="1146" t="s">
        <v>2166</v>
      </c>
      <c r="B12" s="69">
        <v>0</v>
      </c>
      <c r="C12" s="69">
        <v>18</v>
      </c>
      <c r="D12" s="69">
        <v>0</v>
      </c>
      <c r="E12" s="69">
        <v>0</v>
      </c>
      <c r="F12" s="222">
        <f t="shared" ref="F12:F23" si="1">SUM(B12:E12)</f>
        <v>18</v>
      </c>
    </row>
    <row r="13" spans="1:7" x14ac:dyDescent="0.25">
      <c r="A13" s="1147" t="s">
        <v>733</v>
      </c>
      <c r="B13" s="69">
        <v>2</v>
      </c>
      <c r="C13" s="69">
        <v>12</v>
      </c>
      <c r="D13" s="69">
        <v>2</v>
      </c>
      <c r="E13" s="69">
        <v>0</v>
      </c>
      <c r="F13" s="222">
        <f t="shared" si="1"/>
        <v>16</v>
      </c>
    </row>
    <row r="14" spans="1:7" x14ac:dyDescent="0.25">
      <c r="A14" s="1147" t="s">
        <v>826</v>
      </c>
      <c r="B14" s="69">
        <v>1</v>
      </c>
      <c r="C14" s="69">
        <v>15</v>
      </c>
      <c r="D14" s="69">
        <v>1</v>
      </c>
      <c r="E14" s="69">
        <v>0</v>
      </c>
      <c r="F14" s="222">
        <f t="shared" si="1"/>
        <v>17</v>
      </c>
    </row>
    <row r="15" spans="1:7" x14ac:dyDescent="0.25">
      <c r="A15" s="1147" t="s">
        <v>940</v>
      </c>
      <c r="B15" s="69">
        <v>0</v>
      </c>
      <c r="C15" s="69">
        <v>20</v>
      </c>
      <c r="D15" s="69">
        <v>1</v>
      </c>
      <c r="E15" s="225">
        <v>0</v>
      </c>
      <c r="F15" s="222">
        <f>SUM(B15:E15)</f>
        <v>21</v>
      </c>
    </row>
    <row r="16" spans="1:7" x14ac:dyDescent="0.25">
      <c r="A16" s="1148" t="s">
        <v>2167</v>
      </c>
      <c r="B16" s="69">
        <v>2</v>
      </c>
      <c r="C16" s="69">
        <v>11</v>
      </c>
      <c r="D16" s="69">
        <v>2</v>
      </c>
      <c r="E16" s="69">
        <v>0</v>
      </c>
      <c r="F16" s="222">
        <f>SUM(B16:E16)</f>
        <v>15</v>
      </c>
    </row>
    <row r="17" spans="1:6" x14ac:dyDescent="0.25">
      <c r="A17" s="1149" t="s">
        <v>1150</v>
      </c>
      <c r="B17" s="69">
        <v>1</v>
      </c>
      <c r="C17" s="69">
        <v>8</v>
      </c>
      <c r="D17" s="69">
        <v>1</v>
      </c>
      <c r="E17" s="69">
        <v>0</v>
      </c>
      <c r="F17" s="222">
        <f>SUM(B17:E17)</f>
        <v>10</v>
      </c>
    </row>
    <row r="18" spans="1:6" x14ac:dyDescent="0.25">
      <c r="A18" s="1149" t="s">
        <v>1205</v>
      </c>
      <c r="B18" s="69">
        <v>0</v>
      </c>
      <c r="C18" s="69">
        <v>11</v>
      </c>
      <c r="D18" s="69">
        <v>1</v>
      </c>
      <c r="E18" s="69">
        <v>4</v>
      </c>
      <c r="F18" s="222">
        <f t="shared" si="1"/>
        <v>16</v>
      </c>
    </row>
    <row r="19" spans="1:6" x14ac:dyDescent="0.25">
      <c r="A19" s="1149" t="s">
        <v>1287</v>
      </c>
      <c r="B19" s="69">
        <v>1</v>
      </c>
      <c r="C19" s="69">
        <v>2</v>
      </c>
      <c r="D19" s="69">
        <v>2</v>
      </c>
      <c r="E19" s="69">
        <v>1</v>
      </c>
      <c r="F19" s="222">
        <f t="shared" si="1"/>
        <v>6</v>
      </c>
    </row>
    <row r="20" spans="1:6" x14ac:dyDescent="0.25">
      <c r="A20" s="1150" t="s">
        <v>2641</v>
      </c>
      <c r="B20" s="69">
        <v>0</v>
      </c>
      <c r="C20" s="69">
        <v>10</v>
      </c>
      <c r="D20" s="69">
        <v>0</v>
      </c>
      <c r="E20" s="69">
        <v>2</v>
      </c>
      <c r="F20" s="222">
        <f>SUM(B20:E20)</f>
        <v>12</v>
      </c>
    </row>
    <row r="21" spans="1:6" x14ac:dyDescent="0.25">
      <c r="A21" s="1150" t="s">
        <v>1402</v>
      </c>
      <c r="B21" s="69">
        <v>1</v>
      </c>
      <c r="C21" s="69">
        <v>5</v>
      </c>
      <c r="D21" s="69">
        <v>0</v>
      </c>
      <c r="E21" s="69">
        <v>3</v>
      </c>
      <c r="F21" s="222">
        <f>SUM(B21:E21)</f>
        <v>9</v>
      </c>
    </row>
    <row r="22" spans="1:6" x14ac:dyDescent="0.25">
      <c r="A22" s="1150" t="s">
        <v>1446</v>
      </c>
      <c r="B22" s="69">
        <v>0</v>
      </c>
      <c r="C22" s="69">
        <v>13</v>
      </c>
      <c r="D22" s="69">
        <v>0</v>
      </c>
      <c r="E22" s="69">
        <v>0</v>
      </c>
      <c r="F22" s="222">
        <f t="shared" si="1"/>
        <v>13</v>
      </c>
    </row>
    <row r="23" spans="1:6" x14ac:dyDescent="0.25">
      <c r="A23" s="1151" t="s">
        <v>2169</v>
      </c>
      <c r="B23" s="69">
        <v>1</v>
      </c>
      <c r="C23" s="69">
        <v>10</v>
      </c>
      <c r="D23" s="69">
        <v>0</v>
      </c>
      <c r="E23" s="69">
        <v>0</v>
      </c>
      <c r="F23" s="222">
        <f t="shared" si="1"/>
        <v>11</v>
      </c>
    </row>
    <row r="24" spans="1:6" x14ac:dyDescent="0.25">
      <c r="A24" s="1152" t="s">
        <v>1599</v>
      </c>
      <c r="B24" s="69">
        <v>2</v>
      </c>
      <c r="C24" s="69">
        <v>17</v>
      </c>
      <c r="D24" s="69">
        <v>0</v>
      </c>
      <c r="E24" s="69">
        <v>0</v>
      </c>
      <c r="F24" s="222">
        <f>SUM(B24:E24)</f>
        <v>19</v>
      </c>
    </row>
    <row r="25" spans="1:6" x14ac:dyDescent="0.25">
      <c r="A25" s="1152" t="s">
        <v>1706</v>
      </c>
      <c r="B25" s="69">
        <v>0</v>
      </c>
      <c r="C25" s="69">
        <v>11</v>
      </c>
      <c r="D25" s="69">
        <v>0</v>
      </c>
      <c r="E25" s="69">
        <v>1</v>
      </c>
      <c r="F25" s="222">
        <f t="shared" ref="F25:F33" si="2">SUM(B25:E25)</f>
        <v>12</v>
      </c>
    </row>
    <row r="26" spans="1:6" x14ac:dyDescent="0.25">
      <c r="A26" s="1153" t="s">
        <v>2170</v>
      </c>
      <c r="B26" s="69">
        <v>1</v>
      </c>
      <c r="C26" s="69">
        <v>9</v>
      </c>
      <c r="D26" s="69">
        <v>3</v>
      </c>
      <c r="E26" s="69">
        <v>4</v>
      </c>
      <c r="F26" s="222">
        <f>SUM(B26:E26)</f>
        <v>17</v>
      </c>
    </row>
    <row r="27" spans="1:6" x14ac:dyDescent="0.25">
      <c r="A27" s="1154" t="s">
        <v>1870</v>
      </c>
      <c r="B27" s="69">
        <v>0</v>
      </c>
      <c r="C27" s="69">
        <v>4</v>
      </c>
      <c r="D27" s="69">
        <v>0</v>
      </c>
      <c r="E27" s="69">
        <v>0</v>
      </c>
      <c r="F27" s="222">
        <f t="shared" si="2"/>
        <v>4</v>
      </c>
    </row>
    <row r="28" spans="1:6" x14ac:dyDescent="0.25">
      <c r="A28" s="1154" t="s">
        <v>1883</v>
      </c>
      <c r="B28" s="69">
        <v>0</v>
      </c>
      <c r="C28" s="69">
        <v>3</v>
      </c>
      <c r="D28" s="69">
        <v>0</v>
      </c>
      <c r="E28" s="220">
        <v>2</v>
      </c>
      <c r="F28" s="222">
        <f>SUM(B28:E28)</f>
        <v>5</v>
      </c>
    </row>
    <row r="29" spans="1:6" x14ac:dyDescent="0.25">
      <c r="A29" s="1154" t="s">
        <v>1911</v>
      </c>
      <c r="B29" s="69">
        <v>0</v>
      </c>
      <c r="C29" s="69">
        <v>2</v>
      </c>
      <c r="D29" s="69">
        <v>0</v>
      </c>
      <c r="E29" s="220">
        <v>0</v>
      </c>
      <c r="F29" s="222">
        <f t="shared" si="2"/>
        <v>2</v>
      </c>
    </row>
    <row r="30" spans="1:6" x14ac:dyDescent="0.25">
      <c r="A30" s="1155" t="s">
        <v>2171</v>
      </c>
      <c r="B30" s="69">
        <v>2</v>
      </c>
      <c r="C30" s="69">
        <v>5</v>
      </c>
      <c r="D30" s="69">
        <v>0</v>
      </c>
      <c r="E30" s="69">
        <v>0</v>
      </c>
      <c r="F30" s="222">
        <f>SUM(B30:E30)</f>
        <v>7</v>
      </c>
    </row>
    <row r="31" spans="1:6" x14ac:dyDescent="0.25">
      <c r="A31" s="1155" t="s">
        <v>1954</v>
      </c>
      <c r="B31" s="69">
        <v>4</v>
      </c>
      <c r="C31" s="69">
        <v>6</v>
      </c>
      <c r="D31" s="69">
        <v>0</v>
      </c>
      <c r="E31" s="69">
        <v>0</v>
      </c>
      <c r="F31" s="222">
        <f>SUM(B31:E31)</f>
        <v>10</v>
      </c>
    </row>
    <row r="32" spans="1:6" x14ac:dyDescent="0.25">
      <c r="A32" s="1156" t="s">
        <v>2172</v>
      </c>
      <c r="B32" s="69">
        <v>0</v>
      </c>
      <c r="C32" s="69">
        <v>8</v>
      </c>
      <c r="D32" s="69">
        <v>1</v>
      </c>
      <c r="E32" s="69">
        <v>0</v>
      </c>
      <c r="F32" s="222">
        <f t="shared" si="2"/>
        <v>9</v>
      </c>
    </row>
    <row r="33" spans="1:7" x14ac:dyDescent="0.25">
      <c r="A33" s="1157" t="s">
        <v>2040</v>
      </c>
      <c r="B33" s="69">
        <v>0</v>
      </c>
      <c r="C33" s="69">
        <v>10</v>
      </c>
      <c r="D33" s="69">
        <v>0</v>
      </c>
      <c r="E33" s="69">
        <v>0</v>
      </c>
      <c r="F33" s="222">
        <f t="shared" si="2"/>
        <v>10</v>
      </c>
    </row>
    <row r="34" spans="1:7" x14ac:dyDescent="0.25">
      <c r="A34" s="1157" t="s">
        <v>2106</v>
      </c>
      <c r="B34" s="69">
        <v>0</v>
      </c>
      <c r="C34" s="69">
        <v>11</v>
      </c>
      <c r="D34" s="69">
        <v>1</v>
      </c>
      <c r="E34" s="69">
        <v>0</v>
      </c>
      <c r="F34" s="222">
        <f>SUM(B34:E34)</f>
        <v>12</v>
      </c>
    </row>
    <row r="35" spans="1:7" x14ac:dyDescent="0.25">
      <c r="A35" s="1158" t="s">
        <v>2160</v>
      </c>
      <c r="B35" s="69">
        <f>SUM(B2:B34)</f>
        <v>20</v>
      </c>
      <c r="C35" s="69">
        <f>SUM(C2:C34)</f>
        <v>296</v>
      </c>
      <c r="D35" s="69">
        <f>SUM(D2:D34)</f>
        <v>15</v>
      </c>
      <c r="E35" s="69">
        <f>SUM(E2:E34)</f>
        <v>23</v>
      </c>
      <c r="F35" s="69">
        <f>SUM(B35:E35)</f>
        <v>354</v>
      </c>
      <c r="G35" s="221">
        <f>SUM(G2:G34)</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8F0A-080A-4D9B-A241-E9EBCFE27653}">
  <sheetPr>
    <tabColor theme="5" tint="0.59999389629810485"/>
  </sheetPr>
  <dimension ref="A2:M22"/>
  <sheetViews>
    <sheetView zoomScale="70" zoomScaleNormal="70" workbookViewId="0">
      <selection activeCell="R12" sqref="R12"/>
    </sheetView>
  </sheetViews>
  <sheetFormatPr defaultRowHeight="15" x14ac:dyDescent="0.25"/>
  <cols>
    <col min="2" max="2" width="30" customWidth="1"/>
    <col min="3" max="3" width="38.7109375" customWidth="1"/>
    <col min="4" max="4" width="13.7109375" customWidth="1"/>
    <col min="5" max="6" width="16.85546875" customWidth="1"/>
    <col min="7" max="7" width="13.85546875" customWidth="1"/>
    <col min="8" max="8" width="54.5703125" customWidth="1"/>
    <col min="9" max="9" width="60" customWidth="1"/>
    <col min="11" max="11" width="16.140625" hidden="1" customWidth="1"/>
    <col min="12" max="12" width="45.28515625" hidden="1" customWidth="1"/>
    <col min="13" max="13" width="52" hidden="1" customWidth="1"/>
  </cols>
  <sheetData>
    <row r="2" spans="1:13" x14ac:dyDescent="0.25">
      <c r="A2" s="1138"/>
      <c r="B2" s="3" t="s">
        <v>2</v>
      </c>
      <c r="C2" s="1"/>
      <c r="D2" s="1"/>
      <c r="E2" s="1"/>
      <c r="F2" s="4" t="s">
        <v>3</v>
      </c>
      <c r="G2" s="1"/>
      <c r="H2" s="1210"/>
      <c r="I2" s="1228"/>
    </row>
    <row r="3" spans="1:13" ht="33" customHeight="1" x14ac:dyDescent="0.25">
      <c r="A3" s="1216" t="s">
        <v>4</v>
      </c>
      <c r="B3" s="1211" t="s">
        <v>5</v>
      </c>
      <c r="C3" s="1211" t="s">
        <v>6</v>
      </c>
      <c r="D3" s="1219" t="s">
        <v>7</v>
      </c>
      <c r="E3" s="1221" t="s">
        <v>8</v>
      </c>
      <c r="F3" s="1250"/>
      <c r="G3" s="1211" t="s">
        <v>9</v>
      </c>
      <c r="H3" s="1213" t="s">
        <v>10</v>
      </c>
      <c r="I3" s="1215" t="s">
        <v>11</v>
      </c>
      <c r="K3" s="1211" t="s">
        <v>9</v>
      </c>
      <c r="L3" s="1213" t="s">
        <v>12</v>
      </c>
      <c r="M3" s="1215" t="s">
        <v>11</v>
      </c>
    </row>
    <row r="4" spans="1:13" ht="40.5" customHeight="1" x14ac:dyDescent="0.25">
      <c r="A4" s="1223"/>
      <c r="B4" s="1224"/>
      <c r="C4" s="1224"/>
      <c r="D4" s="1224"/>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243</v>
      </c>
      <c r="B6" s="1070" t="s">
        <v>244</v>
      </c>
      <c r="C6" s="2"/>
      <c r="D6" s="1071"/>
      <c r="E6" s="1072"/>
      <c r="F6" s="1072"/>
      <c r="G6" s="1072"/>
      <c r="H6" s="1072"/>
      <c r="I6" s="1072"/>
      <c r="K6" s="1072"/>
      <c r="L6" s="1072"/>
      <c r="M6" s="1072"/>
    </row>
    <row r="7" spans="1:13" ht="18" customHeight="1" x14ac:dyDescent="0.25">
      <c r="A7" s="17" t="s">
        <v>245</v>
      </c>
      <c r="B7" s="16" t="s">
        <v>246</v>
      </c>
      <c r="C7" s="16"/>
      <c r="D7" s="1069"/>
      <c r="E7" s="1074"/>
      <c r="F7" s="1074"/>
      <c r="G7" s="1074"/>
      <c r="H7" s="1074"/>
      <c r="I7" s="1074"/>
      <c r="K7" s="1074"/>
      <c r="L7" s="1074"/>
      <c r="M7" s="1074"/>
    </row>
    <row r="8" spans="1:13" ht="95.45" customHeight="1" x14ac:dyDescent="0.25">
      <c r="A8" s="12" t="s">
        <v>247</v>
      </c>
      <c r="B8" s="27" t="s">
        <v>248</v>
      </c>
      <c r="C8" s="1208" t="s">
        <v>249</v>
      </c>
      <c r="D8" s="12" t="s">
        <v>57</v>
      </c>
      <c r="E8" s="12" t="s">
        <v>250</v>
      </c>
      <c r="F8" s="12"/>
      <c r="G8" s="796" t="s">
        <v>26</v>
      </c>
      <c r="H8" s="798" t="s">
        <v>251</v>
      </c>
      <c r="I8" s="802" t="s">
        <v>252</v>
      </c>
      <c r="K8" s="361" t="s">
        <v>26</v>
      </c>
      <c r="L8" s="1086" t="s">
        <v>253</v>
      </c>
      <c r="M8" s="1087" t="s">
        <v>254</v>
      </c>
    </row>
    <row r="9" spans="1:13" ht="51" customHeight="1" x14ac:dyDescent="0.25">
      <c r="A9" s="12" t="s">
        <v>255</v>
      </c>
      <c r="B9" s="14" t="s">
        <v>256</v>
      </c>
      <c r="C9" s="1209"/>
      <c r="D9" s="25" t="s">
        <v>57</v>
      </c>
      <c r="E9" s="361" t="s">
        <v>257</v>
      </c>
      <c r="F9" s="361"/>
      <c r="G9" s="796" t="s">
        <v>26</v>
      </c>
      <c r="H9" s="798" t="s">
        <v>258</v>
      </c>
      <c r="I9" s="802" t="s">
        <v>259</v>
      </c>
      <c r="K9" s="298" t="s">
        <v>26</v>
      </c>
      <c r="L9" s="362" t="s">
        <v>260</v>
      </c>
      <c r="M9" s="916" t="s">
        <v>261</v>
      </c>
    </row>
    <row r="10" spans="1:13" ht="299.25" customHeight="1" x14ac:dyDescent="0.25">
      <c r="A10" s="12" t="s">
        <v>262</v>
      </c>
      <c r="B10" s="27" t="s">
        <v>263</v>
      </c>
      <c r="C10" s="1263"/>
      <c r="D10" s="1088" t="s">
        <v>73</v>
      </c>
      <c r="E10" s="1088" t="s">
        <v>264</v>
      </c>
      <c r="F10" s="1088" t="s">
        <v>265</v>
      </c>
      <c r="G10" s="796" t="s">
        <v>26</v>
      </c>
      <c r="H10" s="799" t="s">
        <v>266</v>
      </c>
      <c r="I10" s="803"/>
      <c r="K10" s="1076" t="s">
        <v>26</v>
      </c>
      <c r="L10" s="1089" t="s">
        <v>267</v>
      </c>
      <c r="M10" s="1090" t="s">
        <v>268</v>
      </c>
    </row>
    <row r="11" spans="1:13" ht="37.5" customHeight="1" x14ac:dyDescent="0.25">
      <c r="A11" s="12" t="s">
        <v>269</v>
      </c>
      <c r="B11" s="27" t="s">
        <v>270</v>
      </c>
      <c r="C11" s="1264"/>
      <c r="D11" s="85" t="s">
        <v>57</v>
      </c>
      <c r="E11" s="651" t="s">
        <v>216</v>
      </c>
      <c r="F11" s="651"/>
      <c r="G11" s="1007" t="s">
        <v>172</v>
      </c>
      <c r="H11" s="809" t="s">
        <v>271</v>
      </c>
      <c r="I11" s="231"/>
      <c r="K11" s="102" t="s">
        <v>26</v>
      </c>
      <c r="L11" s="354" t="s">
        <v>272</v>
      </c>
      <c r="M11" s="254" t="s">
        <v>273</v>
      </c>
    </row>
    <row r="12" spans="1:13" ht="74.25" customHeight="1" x14ac:dyDescent="0.25">
      <c r="A12" s="10" t="s">
        <v>274</v>
      </c>
      <c r="B12" s="27" t="s">
        <v>275</v>
      </c>
      <c r="C12" s="1265"/>
      <c r="D12" s="71" t="s">
        <v>39</v>
      </c>
      <c r="E12" s="71" t="s">
        <v>216</v>
      </c>
      <c r="F12" s="652" t="s">
        <v>257</v>
      </c>
      <c r="G12" s="800" t="s">
        <v>276</v>
      </c>
      <c r="H12" s="801" t="s">
        <v>277</v>
      </c>
      <c r="I12" s="804"/>
      <c r="K12" s="521" t="s">
        <v>26</v>
      </c>
      <c r="L12" s="918" t="s">
        <v>278</v>
      </c>
      <c r="M12" s="919" t="s">
        <v>279</v>
      </c>
    </row>
    <row r="13" spans="1:13" x14ac:dyDescent="0.25">
      <c r="A13" s="78"/>
      <c r="G13" s="1183"/>
      <c r="H13" s="117"/>
      <c r="I13" s="117"/>
      <c r="K13" s="1183"/>
      <c r="L13" s="117"/>
      <c r="M13" s="117"/>
    </row>
    <row r="14" spans="1:13" ht="17.25" customHeight="1" x14ac:dyDescent="0.25">
      <c r="A14" s="17" t="s">
        <v>280</v>
      </c>
      <c r="B14" s="16" t="s">
        <v>281</v>
      </c>
      <c r="C14" s="16"/>
      <c r="D14" s="17"/>
      <c r="E14" s="17"/>
      <c r="F14" s="17"/>
      <c r="G14" s="13"/>
      <c r="H14" s="117"/>
      <c r="I14" s="117"/>
      <c r="K14" s="13"/>
      <c r="L14" s="117"/>
      <c r="M14" s="117"/>
    </row>
    <row r="15" spans="1:13" ht="135.75" customHeight="1" x14ac:dyDescent="0.25">
      <c r="A15" s="10" t="s">
        <v>282</v>
      </c>
      <c r="B15" s="11" t="s">
        <v>283</v>
      </c>
      <c r="C15" s="22" t="s">
        <v>284</v>
      </c>
      <c r="D15" s="10" t="s">
        <v>73</v>
      </c>
      <c r="E15" s="28" t="s">
        <v>285</v>
      </c>
      <c r="F15" s="10" t="s">
        <v>286</v>
      </c>
      <c r="G15" s="227" t="s">
        <v>26</v>
      </c>
      <c r="H15" s="818" t="s">
        <v>287</v>
      </c>
      <c r="I15" s="805"/>
      <c r="K15" s="102" t="s">
        <v>26</v>
      </c>
      <c r="L15" s="920" t="s">
        <v>288</v>
      </c>
      <c r="M15" s="921"/>
    </row>
    <row r="16" spans="1:13" ht="15" customHeight="1" x14ac:dyDescent="0.25">
      <c r="G16" s="17"/>
      <c r="H16" s="645"/>
      <c r="I16" s="16"/>
    </row>
    <row r="17" spans="7:9" x14ac:dyDescent="0.25">
      <c r="G17" s="13"/>
      <c r="H17" s="15"/>
      <c r="I17" s="15"/>
    </row>
    <row r="21" spans="7:9" ht="13.15" customHeight="1" x14ac:dyDescent="0.25"/>
    <row r="22" spans="7:9" hidden="1" x14ac:dyDescent="0.25"/>
  </sheetData>
  <mergeCells count="13">
    <mergeCell ref="L3:L4"/>
    <mergeCell ref="M3:M4"/>
    <mergeCell ref="C8:C12"/>
    <mergeCell ref="H2:I2"/>
    <mergeCell ref="G3:G4"/>
    <mergeCell ref="H3:H4"/>
    <mergeCell ref="I3:I4"/>
    <mergeCell ref="K3:K4"/>
    <mergeCell ref="A3:A4"/>
    <mergeCell ref="B3:B4"/>
    <mergeCell ref="C3:C4"/>
    <mergeCell ref="D3:D4"/>
    <mergeCell ref="E3:F3"/>
  </mergeCells>
  <conditionalFormatting sqref="A8 C8:F8 A9:B9 E9:F9 A10:A12 A14:F14 A15:D15 F15">
    <cfRule type="cellIs" dxfId="221" priority="4" operator="equal">
      <formula>"Nevykdytas"</formula>
    </cfRule>
  </conditionalFormatting>
  <conditionalFormatting sqref="A2:F7">
    <cfRule type="cellIs" dxfId="220" priority="3" operator="equal">
      <formula>"Nevykdytas"</formula>
    </cfRule>
  </conditionalFormatting>
  <conditionalFormatting sqref="I3:I4">
    <cfRule type="cellIs" dxfId="219" priority="2" operator="equal">
      <formula>"Nevykdytas"</formula>
    </cfRule>
  </conditionalFormatting>
  <conditionalFormatting sqref="M3:M4">
    <cfRule type="cellIs" dxfId="218" priority="1" operator="equal">
      <formula>"Nevykdytas"</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806E-343C-4CFE-B0C4-30B21F9E8363}">
  <dimension ref="A1:M254"/>
  <sheetViews>
    <sheetView topLeftCell="A230" workbookViewId="0">
      <selection activeCell="G239" sqref="G239"/>
    </sheetView>
  </sheetViews>
  <sheetFormatPr defaultRowHeight="15" x14ac:dyDescent="0.25"/>
  <cols>
    <col min="1" max="1" width="14" customWidth="1"/>
    <col min="2" max="2" width="25.28515625" customWidth="1"/>
    <col min="3" max="3" width="13" customWidth="1"/>
    <col min="4" max="4" width="12.5703125" customWidth="1"/>
    <col min="5" max="5" width="14.140625" customWidth="1"/>
    <col min="6" max="6" width="16.140625" customWidth="1"/>
    <col min="7" max="8" width="15.85546875" customWidth="1"/>
    <col min="9" max="9" width="9" customWidth="1"/>
    <col min="10" max="10" width="10.5703125" customWidth="1"/>
    <col min="11" max="11" width="12" customWidth="1"/>
    <col min="12" max="12" width="8.85546875" customWidth="1"/>
    <col min="13" max="13" width="8.5703125" customWidth="1"/>
  </cols>
  <sheetData>
    <row r="1" spans="1:13" ht="15.75" customHeight="1" x14ac:dyDescent="0.25">
      <c r="A1" s="1315" t="s">
        <v>2173</v>
      </c>
      <c r="B1" s="1316"/>
      <c r="C1" s="118" t="s">
        <v>2174</v>
      </c>
      <c r="D1" s="118"/>
      <c r="E1" s="118"/>
      <c r="F1" s="57"/>
    </row>
    <row r="2" spans="1:13" ht="45" x14ac:dyDescent="0.25">
      <c r="A2" s="1315"/>
      <c r="B2" s="1316"/>
      <c r="C2" s="118" t="s">
        <v>2431</v>
      </c>
      <c r="D2" s="119" t="s">
        <v>2432</v>
      </c>
      <c r="E2" s="118" t="s">
        <v>2175</v>
      </c>
      <c r="F2" s="119" t="s">
        <v>2176</v>
      </c>
      <c r="I2" s="216" t="s">
        <v>2179</v>
      </c>
      <c r="J2" s="69" t="s">
        <v>2180</v>
      </c>
      <c r="K2" s="216" t="s">
        <v>2181</v>
      </c>
      <c r="L2" s="215"/>
      <c r="M2" s="70"/>
    </row>
    <row r="3" spans="1:13" ht="15" customHeight="1" x14ac:dyDescent="0.25">
      <c r="A3" s="1235" t="s">
        <v>2433</v>
      </c>
      <c r="B3" s="324" t="s">
        <v>2434</v>
      </c>
      <c r="C3" s="324" t="s">
        <v>2436</v>
      </c>
      <c r="D3" s="1378" t="s">
        <v>2437</v>
      </c>
      <c r="E3" s="324" t="s">
        <v>2436</v>
      </c>
      <c r="F3" s="1378" t="s">
        <v>2437</v>
      </c>
      <c r="I3" s="1372"/>
      <c r="J3" s="1372"/>
      <c r="K3" s="1372">
        <v>1</v>
      </c>
    </row>
    <row r="4" spans="1:13" x14ac:dyDescent="0.25">
      <c r="A4" s="1235"/>
      <c r="B4" s="324" t="s">
        <v>2438</v>
      </c>
      <c r="C4" s="482" t="s">
        <v>2436</v>
      </c>
      <c r="D4" s="1378"/>
      <c r="E4" s="482" t="s">
        <v>2436</v>
      </c>
      <c r="F4" s="1378"/>
      <c r="I4" s="1373"/>
      <c r="J4" s="1373"/>
      <c r="K4" s="1373"/>
    </row>
    <row r="5" spans="1:13" x14ac:dyDescent="0.25">
      <c r="A5" s="1235"/>
      <c r="B5" s="324" t="s">
        <v>2441</v>
      </c>
      <c r="C5" s="482" t="s">
        <v>2436</v>
      </c>
      <c r="D5" s="1378"/>
      <c r="E5" s="482" t="s">
        <v>2436</v>
      </c>
      <c r="F5" s="1378"/>
      <c r="I5" s="1374"/>
      <c r="J5" s="1374"/>
      <c r="K5" s="1374"/>
    </row>
    <row r="6" spans="1:13" ht="67.5" customHeight="1" x14ac:dyDescent="0.25">
      <c r="A6" s="1235" t="s">
        <v>2443</v>
      </c>
      <c r="B6" s="382" t="s">
        <v>2444</v>
      </c>
      <c r="C6" s="324">
        <v>0.75</v>
      </c>
      <c r="D6" s="1378" t="s">
        <v>2200</v>
      </c>
      <c r="E6" s="324">
        <v>0.75</v>
      </c>
      <c r="F6" s="1378" t="s">
        <v>2200</v>
      </c>
      <c r="I6" s="1372">
        <v>1</v>
      </c>
      <c r="J6" s="1372"/>
      <c r="K6" s="1372"/>
    </row>
    <row r="7" spans="1:13" ht="22.5" x14ac:dyDescent="0.25">
      <c r="A7" s="1235"/>
      <c r="B7" s="382" t="s">
        <v>2447</v>
      </c>
      <c r="C7" s="324">
        <v>1</v>
      </c>
      <c r="D7" s="1378"/>
      <c r="E7" s="324">
        <v>1</v>
      </c>
      <c r="F7" s="1378"/>
      <c r="I7" s="1373"/>
      <c r="J7" s="1373"/>
      <c r="K7" s="1373"/>
    </row>
    <row r="8" spans="1:13" ht="22.5" x14ac:dyDescent="0.25">
      <c r="A8" s="1235"/>
      <c r="B8" s="382" t="s">
        <v>2449</v>
      </c>
      <c r="C8" s="324">
        <v>1.75</v>
      </c>
      <c r="D8" s="1378"/>
      <c r="E8" s="324">
        <v>1.75</v>
      </c>
      <c r="F8" s="1378"/>
      <c r="I8" s="1373"/>
      <c r="J8" s="1373"/>
      <c r="K8" s="1373"/>
    </row>
    <row r="9" spans="1:13" ht="22.5" x14ac:dyDescent="0.25">
      <c r="A9" s="1235"/>
      <c r="B9" s="382" t="s">
        <v>2452</v>
      </c>
      <c r="C9" s="324">
        <v>2</v>
      </c>
      <c r="D9" s="1378"/>
      <c r="E9" s="324">
        <v>2</v>
      </c>
      <c r="F9" s="1378"/>
      <c r="I9" s="1373"/>
      <c r="J9" s="1373"/>
      <c r="K9" s="1373"/>
    </row>
    <row r="10" spans="1:13" ht="22.5" x14ac:dyDescent="0.25">
      <c r="A10" s="1235"/>
      <c r="B10" s="382" t="s">
        <v>2454</v>
      </c>
      <c r="C10" s="324">
        <v>1.25</v>
      </c>
      <c r="D10" s="1378"/>
      <c r="E10" s="324">
        <v>1.25</v>
      </c>
      <c r="F10" s="1378"/>
      <c r="I10" s="1373"/>
      <c r="J10" s="1373"/>
      <c r="K10" s="1373"/>
    </row>
    <row r="11" spans="1:13" ht="22.5" x14ac:dyDescent="0.25">
      <c r="A11" s="1235"/>
      <c r="B11" s="382" t="s">
        <v>2457</v>
      </c>
      <c r="C11" s="324">
        <v>0.7</v>
      </c>
      <c r="D11" s="1378"/>
      <c r="E11" s="324">
        <v>0.7</v>
      </c>
      <c r="F11" s="1378"/>
      <c r="I11" s="1373"/>
      <c r="J11" s="1373"/>
      <c r="K11" s="1373"/>
    </row>
    <row r="12" spans="1:13" ht="22.5" x14ac:dyDescent="0.25">
      <c r="A12" s="1235"/>
      <c r="B12" s="382" t="s">
        <v>2460</v>
      </c>
      <c r="C12" s="324">
        <v>2.8</v>
      </c>
      <c r="D12" s="1378"/>
      <c r="E12" s="324">
        <v>2.8</v>
      </c>
      <c r="F12" s="1378"/>
      <c r="I12" s="1373"/>
      <c r="J12" s="1373"/>
      <c r="K12" s="1373"/>
    </row>
    <row r="13" spans="1:13" ht="22.5" x14ac:dyDescent="0.25">
      <c r="A13" s="1235"/>
      <c r="B13" s="382" t="s">
        <v>2463</v>
      </c>
      <c r="C13" s="324">
        <v>1.7</v>
      </c>
      <c r="D13" s="1378"/>
      <c r="E13" s="324">
        <v>1.7</v>
      </c>
      <c r="F13" s="1378"/>
      <c r="I13" s="1373"/>
      <c r="J13" s="1373"/>
      <c r="K13" s="1373"/>
    </row>
    <row r="14" spans="1:13" ht="22.5" x14ac:dyDescent="0.25">
      <c r="A14" s="1235"/>
      <c r="B14" s="382" t="s">
        <v>2466</v>
      </c>
      <c r="C14" s="324">
        <v>2.2000000000000002</v>
      </c>
      <c r="D14" s="322" t="s">
        <v>2470</v>
      </c>
      <c r="E14" s="324">
        <v>2.2000000000000002</v>
      </c>
      <c r="F14" s="417" t="s">
        <v>2642</v>
      </c>
      <c r="I14" s="1373"/>
      <c r="J14" s="1373"/>
      <c r="K14" s="1373"/>
    </row>
    <row r="15" spans="1:13" ht="22.5" x14ac:dyDescent="0.25">
      <c r="A15" s="1235"/>
      <c r="B15" s="382" t="s">
        <v>2471</v>
      </c>
      <c r="C15" s="324">
        <v>0.25</v>
      </c>
      <c r="D15" s="322" t="s">
        <v>2475</v>
      </c>
      <c r="E15" s="324">
        <v>0.25</v>
      </c>
      <c r="F15" s="417" t="s">
        <v>2643</v>
      </c>
      <c r="I15" s="1373"/>
      <c r="J15" s="1373"/>
      <c r="K15" s="1373"/>
    </row>
    <row r="16" spans="1:13" ht="22.5" x14ac:dyDescent="0.25">
      <c r="A16" s="1235"/>
      <c r="B16" s="382" t="s">
        <v>2476</v>
      </c>
      <c r="C16" s="324">
        <v>2.8</v>
      </c>
      <c r="D16" s="322" t="s">
        <v>2479</v>
      </c>
      <c r="E16" s="324">
        <v>2.8</v>
      </c>
      <c r="F16" s="417" t="s">
        <v>2644</v>
      </c>
      <c r="I16" s="1373"/>
      <c r="J16" s="1373"/>
      <c r="K16" s="1373"/>
    </row>
    <row r="17" spans="1:11" ht="22.5" x14ac:dyDescent="0.25">
      <c r="A17" s="1235"/>
      <c r="B17" s="382" t="s">
        <v>2480</v>
      </c>
      <c r="C17" s="324">
        <v>0.6</v>
      </c>
      <c r="D17" s="322" t="s">
        <v>2484</v>
      </c>
      <c r="E17" s="324">
        <v>0.6</v>
      </c>
      <c r="F17" s="417" t="s">
        <v>2645</v>
      </c>
      <c r="I17" s="1374"/>
      <c r="J17" s="1374"/>
      <c r="K17" s="1374"/>
    </row>
    <row r="18" spans="1:11" ht="15" customHeight="1" x14ac:dyDescent="0.25">
      <c r="A18" s="1235" t="s">
        <v>2485</v>
      </c>
      <c r="B18" s="324" t="s">
        <v>2486</v>
      </c>
      <c r="C18" s="324">
        <v>2.2999999999999998</v>
      </c>
      <c r="D18" s="1378" t="s">
        <v>2488</v>
      </c>
      <c r="E18" s="324">
        <v>2.2999999999999998</v>
      </c>
      <c r="F18" s="1378" t="s">
        <v>2488</v>
      </c>
      <c r="I18" s="1372"/>
      <c r="J18" s="1372"/>
      <c r="K18" s="1372">
        <v>1</v>
      </c>
    </row>
    <row r="19" spans="1:11" x14ac:dyDescent="0.25">
      <c r="A19" s="1235"/>
      <c r="B19" s="324" t="s">
        <v>2205</v>
      </c>
      <c r="C19" s="324">
        <v>1.5</v>
      </c>
      <c r="D19" s="1378"/>
      <c r="E19" s="324">
        <v>1.5</v>
      </c>
      <c r="F19" s="1378"/>
      <c r="I19" s="1373"/>
      <c r="J19" s="1373"/>
      <c r="K19" s="1373"/>
    </row>
    <row r="20" spans="1:11" x14ac:dyDescent="0.25">
      <c r="A20" s="1235"/>
      <c r="B20" s="324" t="s">
        <v>2206</v>
      </c>
      <c r="C20" s="324">
        <v>2.2999999999999998</v>
      </c>
      <c r="D20" s="1378"/>
      <c r="E20" s="324">
        <v>2.2999999999999998</v>
      </c>
      <c r="F20" s="1378"/>
      <c r="I20" s="1373"/>
      <c r="J20" s="1373"/>
      <c r="K20" s="1373"/>
    </row>
    <row r="21" spans="1:11" x14ac:dyDescent="0.25">
      <c r="A21" s="1235"/>
      <c r="B21" s="324" t="s">
        <v>2207</v>
      </c>
      <c r="C21" s="324">
        <v>1.5</v>
      </c>
      <c r="D21" s="1378"/>
      <c r="E21" s="324">
        <v>1.5</v>
      </c>
      <c r="F21" s="1378"/>
      <c r="I21" s="1374"/>
      <c r="J21" s="1373"/>
      <c r="K21" s="1374"/>
    </row>
    <row r="22" spans="1:11" ht="68.25" customHeight="1" x14ac:dyDescent="0.25">
      <c r="A22" s="1290" t="s">
        <v>2191</v>
      </c>
      <c r="B22" s="47" t="s">
        <v>2492</v>
      </c>
      <c r="C22" s="47">
        <v>99</v>
      </c>
      <c r="D22" s="259" t="s">
        <v>2646</v>
      </c>
      <c r="E22" s="47">
        <v>99</v>
      </c>
      <c r="F22" s="415">
        <v>97.1</v>
      </c>
      <c r="G22" s="214"/>
      <c r="H22" s="214"/>
      <c r="I22" s="384"/>
      <c r="J22" s="387">
        <v>1</v>
      </c>
      <c r="K22" s="385"/>
    </row>
    <row r="23" spans="1:11" ht="64.5" customHeight="1" x14ac:dyDescent="0.25">
      <c r="A23" s="1367"/>
      <c r="B23" s="48" t="s">
        <v>2192</v>
      </c>
      <c r="C23" s="371">
        <v>82</v>
      </c>
      <c r="D23" s="372" t="s">
        <v>2647</v>
      </c>
      <c r="E23" s="371">
        <v>82</v>
      </c>
      <c r="F23" s="416">
        <v>77.400000000000006</v>
      </c>
      <c r="G23" s="214"/>
      <c r="H23" s="214"/>
      <c r="I23" s="220"/>
      <c r="J23" s="387">
        <v>1</v>
      </c>
      <c r="K23" s="386"/>
    </row>
    <row r="24" spans="1:11" ht="45.75" customHeight="1" x14ac:dyDescent="0.25">
      <c r="A24" s="1313" t="s">
        <v>2497</v>
      </c>
      <c r="B24" s="1379"/>
      <c r="C24" s="1392" t="s">
        <v>2648</v>
      </c>
      <c r="D24" s="1393"/>
      <c r="E24" s="1394"/>
      <c r="F24" s="180" t="s">
        <v>2649</v>
      </c>
      <c r="I24" s="69"/>
      <c r="J24" s="218"/>
      <c r="K24" s="69">
        <v>1</v>
      </c>
    </row>
    <row r="25" spans="1:11" ht="21" customHeight="1" x14ac:dyDescent="0.25">
      <c r="A25" s="78" t="s">
        <v>2501</v>
      </c>
      <c r="I25" s="70"/>
      <c r="J25" s="70"/>
      <c r="K25" s="70"/>
    </row>
    <row r="26" spans="1:11" ht="18.75" customHeight="1" x14ac:dyDescent="0.25">
      <c r="A26" s="78" t="s">
        <v>2502</v>
      </c>
      <c r="I26" s="70"/>
      <c r="J26" s="70"/>
      <c r="K26" s="70"/>
    </row>
    <row r="27" spans="1:11" ht="20.25" customHeight="1" x14ac:dyDescent="0.25">
      <c r="A27" s="78" t="s">
        <v>2503</v>
      </c>
      <c r="E27" s="31"/>
      <c r="F27" s="31"/>
      <c r="I27" s="70"/>
      <c r="J27" s="70"/>
      <c r="K27" s="70"/>
    </row>
    <row r="28" spans="1:11" ht="18" customHeight="1" x14ac:dyDescent="0.25">
      <c r="A28" s="1327" t="s">
        <v>2650</v>
      </c>
      <c r="B28" s="1327"/>
      <c r="C28" s="1327"/>
      <c r="D28" s="1327"/>
      <c r="E28" s="31"/>
      <c r="F28" s="31"/>
      <c r="I28" s="70"/>
      <c r="J28" s="70"/>
      <c r="K28" s="70"/>
    </row>
    <row r="29" spans="1:11" ht="15.75" customHeight="1" x14ac:dyDescent="0.25">
      <c r="A29" s="78" t="s">
        <v>2651</v>
      </c>
      <c r="I29" s="70"/>
      <c r="J29" s="70"/>
      <c r="K29" s="70"/>
    </row>
    <row r="30" spans="1:11" ht="18.75" customHeight="1" x14ac:dyDescent="0.25">
      <c r="A30" s="255"/>
      <c r="B30" s="255"/>
      <c r="C30" s="255"/>
      <c r="D30" s="255"/>
      <c r="E30" s="255"/>
      <c r="F30" s="255"/>
      <c r="G30" s="255"/>
      <c r="H30" s="255"/>
      <c r="I30" s="70"/>
      <c r="J30" s="70"/>
      <c r="K30" s="70"/>
    </row>
    <row r="31" spans="1:11" x14ac:dyDescent="0.25">
      <c r="A31" s="1298" t="s">
        <v>2173</v>
      </c>
      <c r="B31" s="1299"/>
      <c r="C31" s="164" t="s">
        <v>2174</v>
      </c>
      <c r="D31" s="315"/>
      <c r="E31" s="307"/>
      <c r="I31" s="70"/>
      <c r="J31" s="70"/>
      <c r="K31" s="70"/>
    </row>
    <row r="32" spans="1:11" ht="22.5" x14ac:dyDescent="0.25">
      <c r="A32" s="1300"/>
      <c r="B32" s="1345"/>
      <c r="C32" s="122" t="s">
        <v>2431</v>
      </c>
      <c r="D32" s="123" t="s">
        <v>2432</v>
      </c>
      <c r="E32" s="122" t="s">
        <v>2175</v>
      </c>
      <c r="F32" s="123" t="s">
        <v>2176</v>
      </c>
      <c r="I32" s="70"/>
      <c r="J32" s="70"/>
      <c r="K32" s="70"/>
    </row>
    <row r="33" spans="1:11" ht="23.25" customHeight="1" x14ac:dyDescent="0.25">
      <c r="A33" s="1335" t="s">
        <v>2505</v>
      </c>
      <c r="B33" s="1389"/>
      <c r="C33" s="317" t="s">
        <v>2346</v>
      </c>
      <c r="D33" s="318"/>
      <c r="E33" s="57"/>
      <c r="F33" s="250">
        <v>6.2</v>
      </c>
      <c r="I33" s="69">
        <v>1</v>
      </c>
      <c r="J33" s="69"/>
      <c r="K33" s="69"/>
    </row>
    <row r="34" spans="1:11" ht="15" customHeight="1" x14ac:dyDescent="0.25">
      <c r="A34" s="1235" t="s">
        <v>2203</v>
      </c>
      <c r="B34" s="495" t="s">
        <v>2204</v>
      </c>
      <c r="C34" s="320">
        <v>12</v>
      </c>
      <c r="D34" s="391">
        <v>16</v>
      </c>
      <c r="E34" s="314">
        <v>12</v>
      </c>
      <c r="F34" s="414">
        <v>17</v>
      </c>
      <c r="I34" s="1372">
        <v>1</v>
      </c>
      <c r="J34" s="1372"/>
      <c r="K34" s="1372"/>
    </row>
    <row r="35" spans="1:11" x14ac:dyDescent="0.25">
      <c r="A35" s="1235"/>
      <c r="B35" s="496" t="s">
        <v>2205</v>
      </c>
      <c r="C35" s="196">
        <v>12</v>
      </c>
      <c r="D35" s="289">
        <v>17</v>
      </c>
      <c r="E35" s="57">
        <v>12</v>
      </c>
      <c r="F35" s="250">
        <v>10</v>
      </c>
      <c r="I35" s="1373"/>
      <c r="J35" s="1373"/>
      <c r="K35" s="1373"/>
    </row>
    <row r="36" spans="1:11" x14ac:dyDescent="0.25">
      <c r="A36" s="1235"/>
      <c r="B36" s="496" t="s">
        <v>2206</v>
      </c>
      <c r="C36" s="196">
        <v>12</v>
      </c>
      <c r="D36" s="289">
        <v>13</v>
      </c>
      <c r="E36" s="57">
        <v>12</v>
      </c>
      <c r="F36" s="250">
        <v>15</v>
      </c>
      <c r="I36" s="1373"/>
      <c r="J36" s="1373"/>
      <c r="K36" s="1373"/>
    </row>
    <row r="37" spans="1:11" x14ac:dyDescent="0.25">
      <c r="A37" s="1235"/>
      <c r="B37" s="496" t="s">
        <v>2207</v>
      </c>
      <c r="C37" s="134">
        <v>25</v>
      </c>
      <c r="D37" s="289">
        <v>34</v>
      </c>
      <c r="E37" s="57">
        <v>25</v>
      </c>
      <c r="F37" s="250">
        <v>28</v>
      </c>
      <c r="I37" s="1373"/>
      <c r="J37" s="1373"/>
      <c r="K37" s="1373"/>
    </row>
    <row r="38" spans="1:11" x14ac:dyDescent="0.25">
      <c r="A38" s="1235"/>
      <c r="B38" s="496" t="s">
        <v>2209</v>
      </c>
      <c r="C38" s="134">
        <v>27</v>
      </c>
      <c r="D38" s="289">
        <v>32</v>
      </c>
      <c r="E38" s="57">
        <v>25</v>
      </c>
      <c r="F38" s="250">
        <v>33</v>
      </c>
      <c r="I38" s="1373"/>
      <c r="J38" s="1373"/>
      <c r="K38" s="1373"/>
    </row>
    <row r="39" spans="1:11" x14ac:dyDescent="0.25">
      <c r="A39" s="1235"/>
      <c r="B39" s="496" t="s">
        <v>2210</v>
      </c>
      <c r="C39" s="134">
        <v>27</v>
      </c>
      <c r="D39" s="289">
        <v>26</v>
      </c>
      <c r="E39" s="57">
        <v>22</v>
      </c>
      <c r="F39" s="250">
        <v>26</v>
      </c>
      <c r="I39" s="1373"/>
      <c r="J39" s="1373"/>
      <c r="K39" s="1373"/>
    </row>
    <row r="40" spans="1:11" x14ac:dyDescent="0.25">
      <c r="A40" s="1235"/>
      <c r="B40" s="496" t="s">
        <v>2211</v>
      </c>
      <c r="C40" s="134">
        <v>24</v>
      </c>
      <c r="D40" s="289">
        <v>26</v>
      </c>
      <c r="E40" s="57">
        <v>22</v>
      </c>
      <c r="F40" s="250">
        <v>28</v>
      </c>
      <c r="I40" s="1373"/>
      <c r="J40" s="1373"/>
      <c r="K40" s="1373"/>
    </row>
    <row r="41" spans="1:11" x14ac:dyDescent="0.25">
      <c r="A41" s="1235"/>
      <c r="B41" s="496" t="s">
        <v>2212</v>
      </c>
      <c r="C41" s="134">
        <v>30</v>
      </c>
      <c r="D41" s="289">
        <v>36</v>
      </c>
      <c r="E41" s="57">
        <v>25</v>
      </c>
      <c r="F41" s="250">
        <v>31</v>
      </c>
      <c r="I41" s="1374"/>
      <c r="J41" s="1374"/>
      <c r="K41" s="1374"/>
    </row>
    <row r="42" spans="1:11" x14ac:dyDescent="0.25">
      <c r="A42" s="78"/>
      <c r="C42" s="373"/>
      <c r="D42" s="373"/>
      <c r="E42" s="373"/>
      <c r="F42" s="206"/>
      <c r="I42" s="70"/>
      <c r="J42" s="70"/>
      <c r="K42" s="70"/>
    </row>
    <row r="43" spans="1:11" x14ac:dyDescent="0.25">
      <c r="A43" s="78"/>
      <c r="C43" s="373"/>
      <c r="D43" s="373"/>
      <c r="E43" s="373"/>
      <c r="F43" s="206"/>
      <c r="I43" s="70"/>
      <c r="J43" s="70"/>
      <c r="K43" s="70"/>
    </row>
    <row r="44" spans="1:11" x14ac:dyDescent="0.25">
      <c r="A44" s="1298" t="s">
        <v>2173</v>
      </c>
      <c r="B44" s="1299"/>
      <c r="C44" s="41" t="s">
        <v>2174</v>
      </c>
      <c r="D44" s="42"/>
      <c r="E44" s="307"/>
      <c r="I44" s="70"/>
      <c r="J44" s="70"/>
      <c r="K44" s="70"/>
    </row>
    <row r="45" spans="1:11" ht="22.5" x14ac:dyDescent="0.25">
      <c r="A45" s="1320"/>
      <c r="B45" s="1321"/>
      <c r="C45" s="111" t="s">
        <v>2431</v>
      </c>
      <c r="D45" s="144" t="s">
        <v>2432</v>
      </c>
      <c r="E45" s="122" t="s">
        <v>2175</v>
      </c>
      <c r="F45" s="123" t="s">
        <v>2176</v>
      </c>
      <c r="I45" s="70"/>
      <c r="J45" s="70"/>
      <c r="K45" s="70"/>
    </row>
    <row r="46" spans="1:11" ht="93" customHeight="1" x14ac:dyDescent="0.25">
      <c r="A46" s="1235" t="s">
        <v>2515</v>
      </c>
      <c r="B46" s="480" t="s">
        <v>2516</v>
      </c>
      <c r="C46" s="480" t="s">
        <v>2518</v>
      </c>
      <c r="D46" s="1390" t="s">
        <v>2519</v>
      </c>
      <c r="E46" s="180" t="s">
        <v>2518</v>
      </c>
      <c r="F46" s="1388" t="s">
        <v>2652</v>
      </c>
      <c r="I46" s="1372"/>
      <c r="J46" s="1372"/>
      <c r="K46" s="1372">
        <v>1</v>
      </c>
    </row>
    <row r="47" spans="1:11" ht="138" customHeight="1" x14ac:dyDescent="0.25">
      <c r="A47" s="1235"/>
      <c r="B47" s="480" t="s">
        <v>2520</v>
      </c>
      <c r="C47" s="324" t="s">
        <v>2522</v>
      </c>
      <c r="D47" s="1391"/>
      <c r="E47" s="180" t="s">
        <v>2522</v>
      </c>
      <c r="F47" s="1388"/>
      <c r="I47" s="1374"/>
      <c r="J47" s="1374"/>
      <c r="K47" s="1374"/>
    </row>
    <row r="48" spans="1:11" ht="21.75" customHeight="1" x14ac:dyDescent="0.25">
      <c r="A48" s="78"/>
      <c r="C48" s="373"/>
      <c r="D48" s="373"/>
      <c r="E48" s="74"/>
      <c r="F48" s="137"/>
      <c r="I48" s="70"/>
      <c r="J48" s="70"/>
      <c r="K48" s="70"/>
    </row>
    <row r="49" spans="1:11" x14ac:dyDescent="0.25">
      <c r="A49" s="1298" t="s">
        <v>2173</v>
      </c>
      <c r="B49" s="1299"/>
      <c r="C49" s="41" t="s">
        <v>2174</v>
      </c>
      <c r="D49" s="42"/>
      <c r="E49" s="43"/>
      <c r="I49" s="70"/>
      <c r="J49" s="70"/>
      <c r="K49" s="70"/>
    </row>
    <row r="50" spans="1:11" ht="22.5" x14ac:dyDescent="0.25">
      <c r="A50" s="1300"/>
      <c r="B50" s="1301"/>
      <c r="C50" s="111" t="s">
        <v>2431</v>
      </c>
      <c r="D50" s="112" t="s">
        <v>2432</v>
      </c>
      <c r="E50" s="111" t="s">
        <v>2175</v>
      </c>
      <c r="F50" s="112" t="s">
        <v>2176</v>
      </c>
      <c r="I50" s="70"/>
      <c r="J50" s="70"/>
      <c r="K50" s="70"/>
    </row>
    <row r="51" spans="1:11" ht="38.25" customHeight="1" x14ac:dyDescent="0.25">
      <c r="A51" s="1382" t="s">
        <v>2523</v>
      </c>
      <c r="B51" s="1383"/>
      <c r="C51" s="1384" t="s">
        <v>2524</v>
      </c>
      <c r="D51" s="1385"/>
      <c r="E51" s="1385"/>
      <c r="F51" s="57"/>
      <c r="I51" s="69"/>
      <c r="J51" s="69"/>
      <c r="K51" s="217">
        <v>1</v>
      </c>
    </row>
    <row r="52" spans="1:11" ht="42" x14ac:dyDescent="0.25">
      <c r="A52" s="1296" t="s">
        <v>2216</v>
      </c>
      <c r="B52" s="1302"/>
      <c r="C52" s="340" t="s">
        <v>533</v>
      </c>
      <c r="D52" s="340" t="s">
        <v>2218</v>
      </c>
      <c r="E52" s="392" t="s">
        <v>2217</v>
      </c>
      <c r="F52" s="394" t="s">
        <v>2218</v>
      </c>
      <c r="I52" s="69">
        <v>1</v>
      </c>
      <c r="J52" s="220"/>
      <c r="K52" s="57"/>
    </row>
    <row r="53" spans="1:11" ht="42" x14ac:dyDescent="0.25">
      <c r="A53" s="1386" t="s">
        <v>2219</v>
      </c>
      <c r="B53" s="1387"/>
      <c r="C53" s="340" t="s">
        <v>533</v>
      </c>
      <c r="D53" s="341" t="s">
        <v>2220</v>
      </c>
      <c r="E53" s="392" t="s">
        <v>2217</v>
      </c>
      <c r="F53" s="413" t="s">
        <v>2220</v>
      </c>
      <c r="I53" s="69">
        <v>1</v>
      </c>
      <c r="J53" s="220"/>
      <c r="K53" s="57"/>
    </row>
    <row r="54" spans="1:11" ht="42" x14ac:dyDescent="0.25">
      <c r="A54" s="1380" t="s">
        <v>2221</v>
      </c>
      <c r="B54" s="1381"/>
      <c r="C54" s="324" t="s">
        <v>533</v>
      </c>
      <c r="D54" s="341" t="s">
        <v>2222</v>
      </c>
      <c r="E54" s="392" t="s">
        <v>2217</v>
      </c>
      <c r="F54" s="413" t="s">
        <v>2222</v>
      </c>
      <c r="I54" s="69">
        <v>1</v>
      </c>
      <c r="J54" s="220"/>
      <c r="K54" s="57"/>
    </row>
    <row r="55" spans="1:11" x14ac:dyDescent="0.25">
      <c r="A55" s="1192"/>
      <c r="B55" s="1193"/>
      <c r="C55" s="1194"/>
      <c r="D55" s="373"/>
      <c r="E55" s="373"/>
      <c r="F55" s="373"/>
      <c r="I55" s="70"/>
      <c r="J55" s="70"/>
      <c r="K55" s="70"/>
    </row>
    <row r="56" spans="1:11" x14ac:dyDescent="0.25">
      <c r="A56" s="1298" t="s">
        <v>2173</v>
      </c>
      <c r="B56" s="1299"/>
      <c r="C56" s="41" t="s">
        <v>2174</v>
      </c>
      <c r="D56" s="42"/>
      <c r="E56" s="43"/>
      <c r="I56" s="70"/>
      <c r="J56" s="70"/>
      <c r="K56" s="70"/>
    </row>
    <row r="57" spans="1:11" ht="22.5" x14ac:dyDescent="0.25">
      <c r="A57" s="1300"/>
      <c r="B57" s="1301"/>
      <c r="C57" s="111" t="s">
        <v>2431</v>
      </c>
      <c r="D57" s="112" t="s">
        <v>2432</v>
      </c>
      <c r="E57" s="111" t="s">
        <v>2175</v>
      </c>
      <c r="F57" s="112" t="s">
        <v>2176</v>
      </c>
      <c r="I57" s="70"/>
      <c r="J57" s="70"/>
      <c r="K57" s="70"/>
    </row>
    <row r="58" spans="1:11" ht="27" customHeight="1" x14ac:dyDescent="0.25">
      <c r="A58" s="1296" t="s">
        <v>2223</v>
      </c>
      <c r="B58" s="1302"/>
      <c r="C58" s="136">
        <v>60</v>
      </c>
      <c r="D58" s="266">
        <v>60</v>
      </c>
      <c r="E58" s="273">
        <v>65</v>
      </c>
      <c r="F58" s="393">
        <v>65</v>
      </c>
      <c r="I58" s="69">
        <v>1</v>
      </c>
      <c r="J58" s="69"/>
      <c r="K58" s="69"/>
    </row>
    <row r="59" spans="1:11" ht="33" customHeight="1" x14ac:dyDescent="0.25">
      <c r="A59" s="1296" t="s">
        <v>2225</v>
      </c>
      <c r="B59" s="1302"/>
      <c r="C59" s="136">
        <v>62</v>
      </c>
      <c r="D59" s="356" t="s">
        <v>2527</v>
      </c>
      <c r="E59" s="273">
        <v>63</v>
      </c>
      <c r="F59" s="394">
        <v>63</v>
      </c>
      <c r="I59" s="69">
        <v>1</v>
      </c>
      <c r="J59" s="69"/>
      <c r="K59" s="69"/>
    </row>
    <row r="60" spans="1:11" ht="21.75" customHeight="1" x14ac:dyDescent="0.25">
      <c r="A60" s="78" t="s">
        <v>2529</v>
      </c>
      <c r="B60" s="374"/>
      <c r="C60" s="137"/>
      <c r="D60" s="31"/>
      <c r="E60" s="31"/>
      <c r="F60" s="31"/>
      <c r="I60" s="70"/>
      <c r="J60" s="70"/>
      <c r="K60" s="70"/>
    </row>
    <row r="61" spans="1:11" ht="22.5" customHeight="1" x14ac:dyDescent="0.25">
      <c r="A61" s="78"/>
      <c r="H61" s="245" t="s">
        <v>2226</v>
      </c>
      <c r="I61" s="246">
        <v>8</v>
      </c>
      <c r="J61" s="246">
        <v>2</v>
      </c>
      <c r="K61" s="246">
        <v>5</v>
      </c>
    </row>
    <row r="62" spans="1:11" ht="32.25" customHeight="1" x14ac:dyDescent="0.25">
      <c r="A62" s="49"/>
      <c r="B62" s="31"/>
      <c r="C62" s="31"/>
      <c r="D62" s="31"/>
      <c r="E62" s="31"/>
      <c r="F62" s="31"/>
      <c r="I62" s="70"/>
      <c r="J62" s="70"/>
      <c r="K62" s="70"/>
    </row>
    <row r="63" spans="1:11" x14ac:dyDescent="0.25">
      <c r="A63" s="1298" t="s">
        <v>2173</v>
      </c>
      <c r="B63" s="1299"/>
      <c r="C63" s="41" t="s">
        <v>2227</v>
      </c>
      <c r="D63" s="42"/>
      <c r="E63" s="43"/>
      <c r="I63" s="70"/>
      <c r="J63" s="70"/>
      <c r="K63" s="70"/>
    </row>
    <row r="64" spans="1:11" ht="22.5" x14ac:dyDescent="0.25">
      <c r="A64" s="1300"/>
      <c r="B64" s="1301"/>
      <c r="C64" s="111" t="s">
        <v>2431</v>
      </c>
      <c r="D64" s="112" t="s">
        <v>2432</v>
      </c>
      <c r="E64" s="111" t="s">
        <v>2175</v>
      </c>
      <c r="F64" s="112" t="s">
        <v>2176</v>
      </c>
      <c r="I64" s="70"/>
      <c r="J64" s="70"/>
      <c r="K64" s="70"/>
    </row>
    <row r="65" spans="1:11" ht="31.5" customHeight="1" x14ac:dyDescent="0.25">
      <c r="A65" s="1296" t="s">
        <v>2228</v>
      </c>
      <c r="B65" s="1302"/>
      <c r="C65" s="360">
        <v>10</v>
      </c>
      <c r="D65" s="395">
        <v>212.9</v>
      </c>
      <c r="E65" s="400">
        <v>5</v>
      </c>
      <c r="F65" s="401">
        <v>97</v>
      </c>
      <c r="I65" s="69">
        <v>1</v>
      </c>
      <c r="J65" s="217"/>
      <c r="K65" s="217"/>
    </row>
    <row r="66" spans="1:11" ht="39.75" customHeight="1" x14ac:dyDescent="0.25">
      <c r="A66" s="1296" t="s">
        <v>2229</v>
      </c>
      <c r="B66" s="1302"/>
      <c r="C66" s="360">
        <v>32</v>
      </c>
      <c r="D66" s="396">
        <v>31.8</v>
      </c>
      <c r="E66" s="400">
        <v>35</v>
      </c>
      <c r="F66" s="402">
        <v>35.9</v>
      </c>
      <c r="I66" s="69">
        <v>1</v>
      </c>
      <c r="J66" s="69"/>
      <c r="K66" s="69"/>
    </row>
    <row r="67" spans="1:11" x14ac:dyDescent="0.25">
      <c r="A67" s="1298" t="s">
        <v>2173</v>
      </c>
      <c r="B67" s="1299"/>
      <c r="C67" s="41" t="s">
        <v>2227</v>
      </c>
      <c r="D67" s="42"/>
      <c r="E67" s="43"/>
      <c r="I67" s="70"/>
      <c r="J67" s="70"/>
      <c r="K67" s="70"/>
    </row>
    <row r="68" spans="1:11" ht="22.5" x14ac:dyDescent="0.25">
      <c r="A68" s="1300"/>
      <c r="B68" s="1301"/>
      <c r="C68" s="111" t="s">
        <v>2431</v>
      </c>
      <c r="D68" s="112" t="s">
        <v>2432</v>
      </c>
      <c r="E68" s="111" t="s">
        <v>2175</v>
      </c>
      <c r="F68" s="112" t="s">
        <v>2176</v>
      </c>
      <c r="I68" s="70"/>
      <c r="J68" s="70"/>
      <c r="K68" s="70"/>
    </row>
    <row r="69" spans="1:11" ht="50.25" customHeight="1" x14ac:dyDescent="0.25">
      <c r="A69" s="1296" t="s">
        <v>2230</v>
      </c>
      <c r="B69" s="1302"/>
      <c r="C69" s="136" t="s">
        <v>2530</v>
      </c>
      <c r="D69" s="397" t="s">
        <v>2532</v>
      </c>
      <c r="E69" s="349" t="s">
        <v>2231</v>
      </c>
      <c r="F69" s="406" t="s">
        <v>2232</v>
      </c>
      <c r="I69" s="69">
        <v>1</v>
      </c>
      <c r="J69" s="69"/>
      <c r="K69" s="69"/>
    </row>
    <row r="70" spans="1:11" ht="64.5" customHeight="1" x14ac:dyDescent="0.25">
      <c r="A70" s="1296" t="s">
        <v>2235</v>
      </c>
      <c r="B70" s="1302"/>
      <c r="C70" s="346">
        <v>30</v>
      </c>
      <c r="D70" s="398">
        <v>29</v>
      </c>
      <c r="E70" s="359">
        <v>35</v>
      </c>
      <c r="F70" s="403">
        <v>35</v>
      </c>
      <c r="I70" s="69">
        <v>1</v>
      </c>
      <c r="J70" s="69"/>
      <c r="K70" s="69"/>
    </row>
    <row r="71" spans="1:11" ht="54" customHeight="1" x14ac:dyDescent="0.25">
      <c r="A71" s="1296" t="s">
        <v>2236</v>
      </c>
      <c r="B71" s="1302"/>
      <c r="C71" s="346">
        <v>70</v>
      </c>
      <c r="D71" s="399">
        <v>100</v>
      </c>
      <c r="E71" s="359">
        <v>80</v>
      </c>
      <c r="F71" s="404">
        <v>82</v>
      </c>
      <c r="I71" s="69">
        <v>1</v>
      </c>
      <c r="J71" s="69"/>
      <c r="K71" s="69"/>
    </row>
    <row r="72" spans="1:11" ht="35.25" customHeight="1" x14ac:dyDescent="0.25">
      <c r="A72" s="1296" t="s">
        <v>2237</v>
      </c>
      <c r="B72" s="1302"/>
      <c r="C72" s="346">
        <v>5</v>
      </c>
      <c r="D72" s="359">
        <v>41.84</v>
      </c>
      <c r="E72" s="359">
        <v>5</v>
      </c>
      <c r="F72" s="405">
        <v>40.74</v>
      </c>
      <c r="I72" s="69">
        <v>1</v>
      </c>
      <c r="J72" s="69"/>
      <c r="K72" s="69"/>
    </row>
    <row r="73" spans="1:11" x14ac:dyDescent="0.25">
      <c r="A73" s="1298" t="s">
        <v>2173</v>
      </c>
      <c r="B73" s="1299"/>
      <c r="C73" s="41" t="s">
        <v>2227</v>
      </c>
      <c r="D73" s="42"/>
      <c r="E73" s="43"/>
      <c r="I73" s="70"/>
      <c r="J73" s="70"/>
      <c r="K73" s="70"/>
    </row>
    <row r="74" spans="1:11" ht="22.5" x14ac:dyDescent="0.25">
      <c r="A74" s="1300"/>
      <c r="B74" s="1301"/>
      <c r="C74" s="111" t="s">
        <v>2431</v>
      </c>
      <c r="D74" s="112" t="s">
        <v>2432</v>
      </c>
      <c r="E74" s="111" t="s">
        <v>2175</v>
      </c>
      <c r="F74" s="112" t="s">
        <v>2176</v>
      </c>
      <c r="I74" s="70"/>
      <c r="J74" s="70"/>
      <c r="K74" s="70"/>
    </row>
    <row r="75" spans="1:11" ht="35.25" customHeight="1" x14ac:dyDescent="0.25">
      <c r="A75" s="1296" t="s">
        <v>2238</v>
      </c>
      <c r="B75" s="1302"/>
      <c r="C75" s="346">
        <v>60</v>
      </c>
      <c r="D75" s="398">
        <v>70</v>
      </c>
      <c r="E75" s="359">
        <v>85</v>
      </c>
      <c r="F75" s="630">
        <v>102</v>
      </c>
      <c r="I75" s="69">
        <v>1</v>
      </c>
      <c r="J75" s="69"/>
      <c r="K75" s="69"/>
    </row>
    <row r="76" spans="1:11" ht="48" customHeight="1" x14ac:dyDescent="0.25">
      <c r="A76" s="1296" t="s">
        <v>2240</v>
      </c>
      <c r="B76" s="1302"/>
      <c r="C76" s="346">
        <v>70</v>
      </c>
      <c r="D76" s="399">
        <v>79</v>
      </c>
      <c r="E76" s="359">
        <v>70</v>
      </c>
      <c r="F76" s="403">
        <v>70</v>
      </c>
      <c r="I76" s="69">
        <v>1</v>
      </c>
      <c r="J76" s="69"/>
      <c r="K76" s="69"/>
    </row>
    <row r="77" spans="1:11" ht="49.5" customHeight="1" x14ac:dyDescent="0.25">
      <c r="A77" s="1296" t="s">
        <v>2241</v>
      </c>
      <c r="B77" s="1302"/>
      <c r="C77" s="346">
        <v>55</v>
      </c>
      <c r="D77" s="399">
        <v>89</v>
      </c>
      <c r="E77" s="359">
        <v>57</v>
      </c>
      <c r="F77" s="404">
        <v>60</v>
      </c>
      <c r="I77" s="69">
        <v>1</v>
      </c>
      <c r="J77" s="69"/>
      <c r="K77" s="69"/>
    </row>
    <row r="78" spans="1:11" ht="36.75" customHeight="1" x14ac:dyDescent="0.25">
      <c r="A78" s="1296" t="s">
        <v>2242</v>
      </c>
      <c r="B78" s="1302"/>
      <c r="C78" s="346">
        <v>3</v>
      </c>
      <c r="D78" s="399" t="s">
        <v>2243</v>
      </c>
      <c r="E78" s="359">
        <v>3</v>
      </c>
      <c r="F78" s="404" t="s">
        <v>2243</v>
      </c>
      <c r="I78" s="69">
        <v>1</v>
      </c>
      <c r="J78" s="69"/>
      <c r="K78" s="69"/>
    </row>
    <row r="79" spans="1:11" ht="34.5" customHeight="1" x14ac:dyDescent="0.25">
      <c r="A79" s="1296" t="s">
        <v>2244</v>
      </c>
      <c r="B79" s="1302"/>
      <c r="C79" s="346">
        <v>3</v>
      </c>
      <c r="D79" s="359">
        <v>4.7</v>
      </c>
      <c r="E79" s="359">
        <v>3</v>
      </c>
      <c r="F79" s="405">
        <v>4.7</v>
      </c>
      <c r="I79" s="69">
        <v>1</v>
      </c>
      <c r="J79" s="69"/>
      <c r="K79" s="69"/>
    </row>
    <row r="80" spans="1:11" ht="21.75" customHeight="1" x14ac:dyDescent="0.25">
      <c r="A80" s="78" t="s">
        <v>2653</v>
      </c>
      <c r="I80" s="70"/>
      <c r="J80" s="70"/>
      <c r="K80" s="70"/>
    </row>
    <row r="81" spans="1:11" ht="18.75" customHeight="1" x14ac:dyDescent="0.25">
      <c r="A81" s="78"/>
      <c r="H81" s="245" t="s">
        <v>2246</v>
      </c>
      <c r="I81" s="246">
        <v>11</v>
      </c>
      <c r="J81" s="246"/>
      <c r="K81" s="246"/>
    </row>
    <row r="82" spans="1:11" ht="21.75" customHeight="1" x14ac:dyDescent="0.25">
      <c r="A82" s="78"/>
      <c r="I82" s="70"/>
      <c r="J82" s="70"/>
      <c r="K82" s="70"/>
    </row>
    <row r="83" spans="1:11" x14ac:dyDescent="0.25">
      <c r="A83" s="1298" t="s">
        <v>2173</v>
      </c>
      <c r="B83" s="1299"/>
      <c r="C83" s="41" t="s">
        <v>2174</v>
      </c>
      <c r="D83" s="42"/>
      <c r="E83" s="43"/>
      <c r="I83" s="70"/>
      <c r="J83" s="70"/>
      <c r="K83" s="70"/>
    </row>
    <row r="84" spans="1:11" ht="45" x14ac:dyDescent="0.25">
      <c r="A84" s="1300"/>
      <c r="B84" s="1301"/>
      <c r="C84" s="164" t="s">
        <v>2431</v>
      </c>
      <c r="D84" s="119" t="s">
        <v>2432</v>
      </c>
      <c r="E84" s="164" t="s">
        <v>2175</v>
      </c>
      <c r="F84" s="119" t="s">
        <v>2176</v>
      </c>
      <c r="I84" s="216" t="s">
        <v>2179</v>
      </c>
      <c r="J84" s="69" t="s">
        <v>2180</v>
      </c>
      <c r="K84" s="216" t="s">
        <v>2181</v>
      </c>
    </row>
    <row r="85" spans="1:11" ht="108" x14ac:dyDescent="0.25">
      <c r="A85" s="1296" t="s">
        <v>2248</v>
      </c>
      <c r="B85" s="1302"/>
      <c r="C85" s="358">
        <v>4.2</v>
      </c>
      <c r="D85" s="407" t="s">
        <v>2537</v>
      </c>
      <c r="E85" s="359">
        <v>4</v>
      </c>
      <c r="F85" s="410" t="s">
        <v>2654</v>
      </c>
      <c r="I85" s="69"/>
      <c r="J85" s="69"/>
      <c r="K85" s="69">
        <v>1</v>
      </c>
    </row>
    <row r="86" spans="1:11" ht="108" x14ac:dyDescent="0.25">
      <c r="A86" s="1296" t="s">
        <v>2249</v>
      </c>
      <c r="B86" s="1302"/>
      <c r="C86" s="358">
        <v>57</v>
      </c>
      <c r="D86" s="407" t="s">
        <v>2537</v>
      </c>
      <c r="E86" s="359">
        <v>55</v>
      </c>
      <c r="F86" s="411" t="s">
        <v>2654</v>
      </c>
      <c r="I86" s="69"/>
      <c r="J86" s="69"/>
      <c r="K86" s="69">
        <v>1</v>
      </c>
    </row>
    <row r="87" spans="1:11" ht="60" customHeight="1" x14ac:dyDescent="0.25">
      <c r="A87" s="1296" t="s">
        <v>2250</v>
      </c>
      <c r="B87" s="1302"/>
      <c r="C87" s="358">
        <v>35</v>
      </c>
      <c r="D87" s="408">
        <v>11.9</v>
      </c>
      <c r="E87" s="358">
        <v>35</v>
      </c>
      <c r="F87" s="422">
        <v>11.9</v>
      </c>
      <c r="G87" s="411" t="s">
        <v>2217</v>
      </c>
      <c r="I87" s="69">
        <v>1</v>
      </c>
      <c r="J87" s="69"/>
      <c r="K87" s="69"/>
    </row>
    <row r="88" spans="1:11" ht="36.75" customHeight="1" x14ac:dyDescent="0.25">
      <c r="A88" s="1296" t="s">
        <v>2252</v>
      </c>
      <c r="B88" s="1302"/>
      <c r="C88" s="358">
        <v>75</v>
      </c>
      <c r="D88" s="408">
        <v>65.7</v>
      </c>
      <c r="E88" s="358">
        <v>75</v>
      </c>
      <c r="F88" s="422">
        <v>65.7</v>
      </c>
      <c r="G88" s="411" t="s">
        <v>2217</v>
      </c>
      <c r="I88" s="69">
        <v>1</v>
      </c>
      <c r="J88" s="69"/>
      <c r="K88" s="69"/>
    </row>
    <row r="89" spans="1:11" ht="108" x14ac:dyDescent="0.25">
      <c r="A89" s="1296" t="s">
        <v>2253</v>
      </c>
      <c r="B89" s="1302"/>
      <c r="C89" s="358">
        <v>12</v>
      </c>
      <c r="D89" s="407" t="s">
        <v>2537</v>
      </c>
      <c r="E89" s="359">
        <v>11</v>
      </c>
      <c r="F89" s="411" t="s">
        <v>2654</v>
      </c>
      <c r="I89" s="69"/>
      <c r="J89" s="69"/>
      <c r="K89" s="69">
        <v>1</v>
      </c>
    </row>
    <row r="90" spans="1:11" ht="36.75" customHeight="1" x14ac:dyDescent="0.25">
      <c r="A90" s="1296" t="s">
        <v>2254</v>
      </c>
      <c r="B90" s="1302"/>
      <c r="C90" s="358">
        <v>20</v>
      </c>
      <c r="D90" s="408">
        <v>27</v>
      </c>
      <c r="E90" s="359">
        <v>18</v>
      </c>
      <c r="F90" s="422">
        <v>27</v>
      </c>
      <c r="G90" s="412" t="s">
        <v>2255</v>
      </c>
      <c r="I90" s="69">
        <v>1</v>
      </c>
      <c r="J90" s="69"/>
      <c r="K90" s="69"/>
    </row>
    <row r="91" spans="1:11" ht="33" customHeight="1" x14ac:dyDescent="0.25">
      <c r="A91" s="1296" t="s">
        <v>2256</v>
      </c>
      <c r="B91" s="1302"/>
      <c r="C91" s="358">
        <v>10</v>
      </c>
      <c r="D91" s="409">
        <v>10</v>
      </c>
      <c r="E91" s="358">
        <v>10</v>
      </c>
      <c r="F91" s="423">
        <v>10</v>
      </c>
      <c r="G91" s="412" t="s">
        <v>2255</v>
      </c>
      <c r="I91" s="69">
        <v>1</v>
      </c>
      <c r="J91" s="69"/>
      <c r="K91" s="69"/>
    </row>
    <row r="92" spans="1:11" ht="33" customHeight="1" x14ac:dyDescent="0.25">
      <c r="A92" s="78"/>
    </row>
    <row r="93" spans="1:11" x14ac:dyDescent="0.25">
      <c r="A93" s="1298" t="s">
        <v>2173</v>
      </c>
      <c r="B93" s="1299"/>
      <c r="C93" s="41" t="s">
        <v>2174</v>
      </c>
      <c r="D93" s="42"/>
      <c r="E93" s="43"/>
      <c r="I93" s="70"/>
      <c r="J93" s="70"/>
      <c r="K93" s="70"/>
    </row>
    <row r="94" spans="1:11" ht="22.5" x14ac:dyDescent="0.25">
      <c r="A94" s="1300"/>
      <c r="B94" s="1301"/>
      <c r="C94" s="111" t="s">
        <v>2431</v>
      </c>
      <c r="D94" s="112" t="s">
        <v>2432</v>
      </c>
      <c r="E94" s="111" t="s">
        <v>2175</v>
      </c>
      <c r="F94" s="112" t="s">
        <v>2176</v>
      </c>
      <c r="I94" s="70"/>
      <c r="J94" s="70"/>
      <c r="K94" s="70"/>
    </row>
    <row r="95" spans="1:11" ht="63.75" customHeight="1" x14ac:dyDescent="0.25">
      <c r="A95" s="1296" t="s">
        <v>2257</v>
      </c>
      <c r="B95" s="1302"/>
      <c r="C95" s="136" t="s">
        <v>533</v>
      </c>
      <c r="D95" s="266" t="s">
        <v>533</v>
      </c>
      <c r="E95" s="273">
        <v>30</v>
      </c>
      <c r="F95" s="475" t="s">
        <v>2655</v>
      </c>
      <c r="I95" s="69"/>
      <c r="J95" s="69"/>
      <c r="K95" s="69">
        <v>1</v>
      </c>
    </row>
    <row r="96" spans="1:11" ht="62.25" customHeight="1" x14ac:dyDescent="0.25">
      <c r="A96" s="1296" t="s">
        <v>2259</v>
      </c>
      <c r="B96" s="1302"/>
      <c r="C96" s="136">
        <v>6</v>
      </c>
      <c r="D96" s="266">
        <v>12</v>
      </c>
      <c r="E96" s="273">
        <v>4</v>
      </c>
      <c r="F96" s="418">
        <v>17</v>
      </c>
      <c r="I96" s="69">
        <v>1</v>
      </c>
      <c r="J96" s="69"/>
      <c r="K96" s="69"/>
    </row>
    <row r="97" spans="1:11" ht="57" customHeight="1" x14ac:dyDescent="0.25">
      <c r="A97" s="1296" t="s">
        <v>2260</v>
      </c>
      <c r="B97" s="1302"/>
      <c r="C97" s="136">
        <v>4</v>
      </c>
      <c r="D97" s="266">
        <v>7</v>
      </c>
      <c r="E97" s="273">
        <v>4</v>
      </c>
      <c r="F97" s="418">
        <v>13</v>
      </c>
      <c r="I97" s="69">
        <v>1</v>
      </c>
      <c r="J97" s="69"/>
      <c r="K97" s="69"/>
    </row>
    <row r="98" spans="1:11" ht="16.5" customHeight="1" x14ac:dyDescent="0.25">
      <c r="A98" s="78"/>
      <c r="H98" s="245" t="s">
        <v>2261</v>
      </c>
      <c r="I98" s="246">
        <v>6</v>
      </c>
      <c r="J98" s="246"/>
      <c r="K98" s="246">
        <v>4</v>
      </c>
    </row>
    <row r="99" spans="1:11" ht="18" customHeight="1" x14ac:dyDescent="0.25">
      <c r="A99" s="78"/>
    </row>
    <row r="100" spans="1:11" x14ac:dyDescent="0.25">
      <c r="A100" s="1298" t="s">
        <v>2173</v>
      </c>
      <c r="B100" s="1299"/>
      <c r="C100" s="41" t="s">
        <v>2174</v>
      </c>
      <c r="D100" s="42"/>
      <c r="E100" s="43"/>
      <c r="I100" s="70"/>
      <c r="J100" s="70"/>
      <c r="K100" s="70"/>
    </row>
    <row r="101" spans="1:11" ht="45" x14ac:dyDescent="0.25">
      <c r="A101" s="1300"/>
      <c r="B101" s="1301"/>
      <c r="C101" s="111" t="s">
        <v>2431</v>
      </c>
      <c r="D101" s="112" t="s">
        <v>2432</v>
      </c>
      <c r="E101" s="111" t="s">
        <v>2175</v>
      </c>
      <c r="F101" s="112" t="s">
        <v>2176</v>
      </c>
      <c r="I101" s="216" t="s">
        <v>2179</v>
      </c>
      <c r="J101" s="69" t="s">
        <v>2180</v>
      </c>
      <c r="K101" s="216" t="s">
        <v>2181</v>
      </c>
    </row>
    <row r="102" spans="1:11" ht="15" customHeight="1" x14ac:dyDescent="0.25">
      <c r="A102" s="1293" t="s">
        <v>2262</v>
      </c>
      <c r="B102" s="90" t="s">
        <v>2263</v>
      </c>
      <c r="C102" s="57">
        <v>79</v>
      </c>
      <c r="D102" s="1396" t="s">
        <v>2656</v>
      </c>
      <c r="E102" s="57">
        <v>82</v>
      </c>
      <c r="F102" s="1324" t="s">
        <v>2264</v>
      </c>
      <c r="I102" s="69"/>
      <c r="J102" s="69"/>
      <c r="K102" s="1372">
        <v>1</v>
      </c>
    </row>
    <row r="103" spans="1:11" ht="22.5" x14ac:dyDescent="0.25">
      <c r="A103" s="1294"/>
      <c r="B103" s="90" t="s">
        <v>2266</v>
      </c>
      <c r="C103" s="57">
        <v>45</v>
      </c>
      <c r="D103" s="1397"/>
      <c r="E103" s="57">
        <v>55</v>
      </c>
      <c r="F103" s="1325"/>
      <c r="I103" s="69"/>
      <c r="J103" s="69"/>
      <c r="K103" s="1373"/>
    </row>
    <row r="104" spans="1:11" x14ac:dyDescent="0.25">
      <c r="A104" s="1294"/>
      <c r="B104" s="90" t="s">
        <v>2267</v>
      </c>
      <c r="C104" s="57">
        <v>76</v>
      </c>
      <c r="D104" s="1397"/>
      <c r="E104" s="57">
        <v>80</v>
      </c>
      <c r="F104" s="1325"/>
      <c r="I104" s="69"/>
      <c r="J104" s="69"/>
      <c r="K104" s="1373"/>
    </row>
    <row r="105" spans="1:11" x14ac:dyDescent="0.25">
      <c r="A105" s="1294"/>
      <c r="B105" s="90" t="s">
        <v>2268</v>
      </c>
      <c r="C105" s="57">
        <v>90</v>
      </c>
      <c r="D105" s="1397"/>
      <c r="E105" s="57">
        <v>92</v>
      </c>
      <c r="F105" s="1325"/>
      <c r="I105" s="69"/>
      <c r="J105" s="69"/>
      <c r="K105" s="1373"/>
    </row>
    <row r="106" spans="1:11" x14ac:dyDescent="0.25">
      <c r="A106" s="1294"/>
      <c r="B106" s="90" t="s">
        <v>2269</v>
      </c>
      <c r="C106" s="57">
        <v>33</v>
      </c>
      <c r="D106" s="1397"/>
      <c r="E106" s="57">
        <v>37</v>
      </c>
      <c r="F106" s="1325"/>
      <c r="I106" s="69"/>
      <c r="J106" s="69"/>
      <c r="K106" s="1373"/>
    </row>
    <row r="107" spans="1:11" x14ac:dyDescent="0.25">
      <c r="A107" s="1395"/>
      <c r="B107" s="308" t="s">
        <v>2270</v>
      </c>
      <c r="C107" s="57">
        <v>94</v>
      </c>
      <c r="D107" s="1397"/>
      <c r="E107" s="57">
        <v>95</v>
      </c>
      <c r="F107" s="1325"/>
      <c r="I107" s="69"/>
      <c r="J107" s="69"/>
      <c r="K107" s="1374"/>
    </row>
    <row r="108" spans="1:11" ht="73.5" x14ac:dyDescent="0.25">
      <c r="A108" s="1173" t="s">
        <v>2271</v>
      </c>
      <c r="B108" s="309" t="s">
        <v>2272</v>
      </c>
      <c r="C108" s="57">
        <v>49</v>
      </c>
      <c r="D108" s="1397"/>
      <c r="E108" s="57">
        <v>51</v>
      </c>
      <c r="F108" s="1325"/>
      <c r="I108" s="69"/>
      <c r="J108" s="69"/>
      <c r="K108" s="69">
        <v>1</v>
      </c>
    </row>
    <row r="109" spans="1:11" ht="42.75" customHeight="1" x14ac:dyDescent="0.25">
      <c r="A109" s="1313" t="s">
        <v>2273</v>
      </c>
      <c r="B109" s="1379"/>
      <c r="C109" s="57">
        <v>73</v>
      </c>
      <c r="D109" s="1397"/>
      <c r="E109" s="57">
        <v>77</v>
      </c>
      <c r="F109" s="1325"/>
      <c r="I109" s="69"/>
      <c r="J109" s="69"/>
      <c r="K109" s="69">
        <v>1</v>
      </c>
    </row>
    <row r="110" spans="1:11" ht="43.5" customHeight="1" x14ac:dyDescent="0.25">
      <c r="A110" s="1296" t="s">
        <v>2274</v>
      </c>
      <c r="B110" s="1297"/>
      <c r="C110" s="57">
        <v>73</v>
      </c>
      <c r="D110" s="1398"/>
      <c r="E110" s="57">
        <v>77</v>
      </c>
      <c r="F110" s="1326"/>
      <c r="I110" s="69"/>
      <c r="J110" s="69"/>
      <c r="K110" s="69">
        <v>1</v>
      </c>
    </row>
    <row r="111" spans="1:11" x14ac:dyDescent="0.25">
      <c r="A111" s="1298" t="s">
        <v>2173</v>
      </c>
      <c r="B111" s="1299"/>
      <c r="C111" s="41" t="s">
        <v>2174</v>
      </c>
      <c r="D111" s="42"/>
      <c r="E111" s="43"/>
      <c r="I111" s="70"/>
      <c r="J111" s="70"/>
      <c r="K111" s="70"/>
    </row>
    <row r="112" spans="1:11" ht="22.5" x14ac:dyDescent="0.25">
      <c r="A112" s="1320"/>
      <c r="B112" s="1321"/>
      <c r="C112" s="122" t="s">
        <v>2431</v>
      </c>
      <c r="D112" s="123" t="s">
        <v>2432</v>
      </c>
      <c r="E112" s="122" t="s">
        <v>2175</v>
      </c>
      <c r="F112" s="123" t="s">
        <v>2176</v>
      </c>
      <c r="I112" s="70"/>
      <c r="J112" s="70"/>
      <c r="K112" s="70"/>
    </row>
    <row r="113" spans="1:11" ht="39.75" customHeight="1" x14ac:dyDescent="0.25">
      <c r="A113" s="1235" t="s">
        <v>2275</v>
      </c>
      <c r="B113" s="1319"/>
      <c r="C113" s="318"/>
      <c r="D113" s="631" t="s">
        <v>2545</v>
      </c>
      <c r="E113" s="326">
        <v>2</v>
      </c>
      <c r="F113" s="419">
        <v>2</v>
      </c>
      <c r="I113" s="69">
        <v>1</v>
      </c>
      <c r="J113" s="69"/>
      <c r="K113" s="69"/>
    </row>
    <row r="114" spans="1:11" ht="21.75" customHeight="1" x14ac:dyDescent="0.25">
      <c r="A114" s="1318" t="s">
        <v>2276</v>
      </c>
      <c r="B114" s="1399"/>
      <c r="C114" s="114"/>
      <c r="D114" s="631" t="s">
        <v>2545</v>
      </c>
      <c r="E114" s="326" t="s">
        <v>2277</v>
      </c>
      <c r="F114" s="393">
        <v>4</v>
      </c>
      <c r="I114" s="69">
        <v>1</v>
      </c>
      <c r="J114" s="69"/>
      <c r="K114" s="69"/>
    </row>
    <row r="115" spans="1:11" ht="33.75" x14ac:dyDescent="0.25">
      <c r="A115" s="1180" t="s">
        <v>2173</v>
      </c>
      <c r="B115" s="43"/>
      <c r="C115" s="39" t="s">
        <v>2546</v>
      </c>
      <c r="D115" s="40"/>
      <c r="E115" s="38" t="s">
        <v>2547</v>
      </c>
      <c r="I115" s="70"/>
      <c r="J115" s="70"/>
      <c r="K115" s="70"/>
    </row>
    <row r="116" spans="1:11" ht="72" customHeight="1" x14ac:dyDescent="0.25">
      <c r="A116" s="1400" t="s">
        <v>2548</v>
      </c>
      <c r="B116" s="1401"/>
      <c r="C116" s="1401"/>
      <c r="D116" s="1401"/>
      <c r="E116" s="1401"/>
      <c r="F116" s="57" t="s">
        <v>2195</v>
      </c>
      <c r="I116" s="69"/>
      <c r="J116" s="69"/>
      <c r="K116" s="69">
        <v>1</v>
      </c>
    </row>
    <row r="117" spans="1:11" x14ac:dyDescent="0.25">
      <c r="A117" s="1298" t="s">
        <v>2173</v>
      </c>
      <c r="B117" s="1299"/>
      <c r="C117" s="41" t="s">
        <v>2174</v>
      </c>
      <c r="D117" s="42"/>
      <c r="E117" s="43"/>
      <c r="I117" s="70"/>
      <c r="J117" s="70"/>
      <c r="K117" s="70"/>
    </row>
    <row r="118" spans="1:11" ht="22.5" x14ac:dyDescent="0.25">
      <c r="A118" s="1300"/>
      <c r="B118" s="1301"/>
      <c r="C118" s="122" t="s">
        <v>2431</v>
      </c>
      <c r="D118" s="312" t="s">
        <v>2432</v>
      </c>
      <c r="E118" s="122" t="s">
        <v>2175</v>
      </c>
      <c r="F118" s="313" t="s">
        <v>2176</v>
      </c>
      <c r="I118" s="70"/>
      <c r="J118" s="70"/>
      <c r="K118" s="70"/>
    </row>
    <row r="119" spans="1:11" ht="15" customHeight="1" x14ac:dyDescent="0.25">
      <c r="A119" s="1289" t="s">
        <v>2278</v>
      </c>
      <c r="B119" s="45" t="s">
        <v>2279</v>
      </c>
      <c r="C119" s="454" t="s">
        <v>2550</v>
      </c>
      <c r="D119" s="455">
        <v>10</v>
      </c>
      <c r="E119" s="456" t="s">
        <v>2280</v>
      </c>
      <c r="F119" s="457">
        <v>16.100000000000001</v>
      </c>
      <c r="I119" s="69">
        <v>1</v>
      </c>
      <c r="J119" s="69"/>
      <c r="K119" s="69"/>
    </row>
    <row r="120" spans="1:11" x14ac:dyDescent="0.25">
      <c r="A120" s="1290"/>
      <c r="B120" s="45" t="s">
        <v>2281</v>
      </c>
      <c r="C120" s="454" t="s">
        <v>2552</v>
      </c>
      <c r="D120" s="455">
        <v>17.2</v>
      </c>
      <c r="E120" s="456" t="s">
        <v>2282</v>
      </c>
      <c r="F120" s="457">
        <v>17.2</v>
      </c>
      <c r="I120" s="69">
        <v>1</v>
      </c>
      <c r="J120" s="69"/>
      <c r="K120" s="69"/>
    </row>
    <row r="121" spans="1:11" x14ac:dyDescent="0.25">
      <c r="A121" s="1367"/>
      <c r="B121" s="48" t="s">
        <v>2283</v>
      </c>
      <c r="C121" s="458" t="s">
        <v>2554</v>
      </c>
      <c r="D121" s="459">
        <v>72.8</v>
      </c>
      <c r="E121" s="460" t="s">
        <v>2284</v>
      </c>
      <c r="F121" s="461">
        <v>66.7</v>
      </c>
      <c r="I121" s="69"/>
      <c r="J121" s="69">
        <v>1</v>
      </c>
      <c r="K121" s="69"/>
    </row>
    <row r="122" spans="1:11" ht="29.25" customHeight="1" x14ac:dyDescent="0.25">
      <c r="A122" s="1313" t="s">
        <v>2285</v>
      </c>
      <c r="B122" s="1314"/>
      <c r="C122" s="462" t="s">
        <v>2555</v>
      </c>
      <c r="D122" s="463">
        <v>2.5</v>
      </c>
      <c r="E122" s="464" t="s">
        <v>2286</v>
      </c>
      <c r="F122" s="465">
        <v>2.0299999999999998</v>
      </c>
      <c r="I122" s="69"/>
      <c r="J122" s="69">
        <v>1</v>
      </c>
      <c r="K122" s="69"/>
    </row>
    <row r="123" spans="1:11" ht="39.75" customHeight="1" x14ac:dyDescent="0.25">
      <c r="A123" s="1296" t="s">
        <v>2287</v>
      </c>
      <c r="B123" s="1302"/>
      <c r="C123" s="454" t="s">
        <v>2557</v>
      </c>
      <c r="D123" s="455">
        <v>21.1</v>
      </c>
      <c r="E123" s="466" t="s">
        <v>2288</v>
      </c>
      <c r="F123" s="467">
        <v>26.7</v>
      </c>
      <c r="I123" s="69">
        <v>1</v>
      </c>
      <c r="J123" s="69"/>
      <c r="K123" s="69"/>
    </row>
    <row r="124" spans="1:11" ht="18" customHeight="1" x14ac:dyDescent="0.25">
      <c r="A124" s="78"/>
      <c r="H124" s="245" t="s">
        <v>2289</v>
      </c>
      <c r="I124" s="246">
        <v>5</v>
      </c>
      <c r="J124" s="246">
        <v>2</v>
      </c>
      <c r="K124" s="246">
        <v>5</v>
      </c>
    </row>
    <row r="125" spans="1:11" ht="18.75" customHeight="1" x14ac:dyDescent="0.25">
      <c r="A125" s="78"/>
    </row>
    <row r="126" spans="1:11" x14ac:dyDescent="0.25">
      <c r="A126" s="1315" t="s">
        <v>2173</v>
      </c>
      <c r="B126" s="1316"/>
      <c r="C126" s="118" t="s">
        <v>2174</v>
      </c>
      <c r="D126" s="118"/>
      <c r="E126" s="118"/>
      <c r="I126" s="70"/>
      <c r="J126" s="70"/>
      <c r="K126" s="70"/>
    </row>
    <row r="127" spans="1:11" ht="45" x14ac:dyDescent="0.25">
      <c r="A127" s="1317"/>
      <c r="B127" s="1316"/>
      <c r="C127" s="118" t="s">
        <v>2431</v>
      </c>
      <c r="D127" s="119" t="s">
        <v>2432</v>
      </c>
      <c r="E127" s="118" t="s">
        <v>2175</v>
      </c>
      <c r="F127" s="119" t="s">
        <v>2176</v>
      </c>
      <c r="I127" s="216" t="s">
        <v>2179</v>
      </c>
      <c r="J127" s="69" t="s">
        <v>2180</v>
      </c>
      <c r="K127" s="216" t="s">
        <v>2181</v>
      </c>
    </row>
    <row r="128" spans="1:11" x14ac:dyDescent="0.25">
      <c r="A128" s="1235" t="s">
        <v>2290</v>
      </c>
      <c r="B128" s="489" t="s">
        <v>2291</v>
      </c>
      <c r="C128" s="218">
        <v>44.7</v>
      </c>
      <c r="D128" s="421">
        <v>43.6</v>
      </c>
      <c r="E128" s="486">
        <v>43</v>
      </c>
      <c r="F128" s="632">
        <v>51</v>
      </c>
      <c r="I128" s="69">
        <v>1</v>
      </c>
      <c r="J128" s="69"/>
      <c r="K128" s="69"/>
    </row>
    <row r="129" spans="1:11" x14ac:dyDescent="0.25">
      <c r="A129" s="1235"/>
      <c r="B129" s="490" t="s">
        <v>2292</v>
      </c>
      <c r="C129" s="69">
        <v>25.4</v>
      </c>
      <c r="D129" s="421">
        <v>23.7</v>
      </c>
      <c r="E129" s="225">
        <v>25.9</v>
      </c>
      <c r="F129" s="632">
        <v>26.1</v>
      </c>
      <c r="I129" s="69">
        <v>1</v>
      </c>
      <c r="J129" s="69"/>
      <c r="K129" s="69"/>
    </row>
    <row r="130" spans="1:11" x14ac:dyDescent="0.25">
      <c r="A130" s="1235"/>
      <c r="B130" s="490" t="s">
        <v>2293</v>
      </c>
      <c r="C130" s="69">
        <v>2.8</v>
      </c>
      <c r="D130" s="421">
        <v>1.3</v>
      </c>
      <c r="E130" s="225">
        <v>3.3</v>
      </c>
      <c r="F130" s="632">
        <v>4.3</v>
      </c>
      <c r="I130" s="69">
        <v>1</v>
      </c>
      <c r="J130" s="69"/>
      <c r="K130" s="69"/>
    </row>
    <row r="131" spans="1:11" x14ac:dyDescent="0.25">
      <c r="A131" s="1235"/>
      <c r="B131" s="490" t="s">
        <v>2294</v>
      </c>
      <c r="C131" s="69">
        <v>25.6</v>
      </c>
      <c r="D131" s="421">
        <v>29.6</v>
      </c>
      <c r="E131" s="225">
        <v>26</v>
      </c>
      <c r="F131" s="632">
        <v>26.4</v>
      </c>
      <c r="I131" s="69">
        <v>1</v>
      </c>
      <c r="J131" s="69"/>
      <c r="K131" s="69"/>
    </row>
    <row r="132" spans="1:11" x14ac:dyDescent="0.25">
      <c r="A132" s="1235"/>
      <c r="B132" s="491" t="s">
        <v>2295</v>
      </c>
      <c r="C132" s="217">
        <v>1.5</v>
      </c>
      <c r="D132" s="484">
        <v>1.8</v>
      </c>
      <c r="E132" s="485">
        <v>1.8</v>
      </c>
      <c r="F132" s="633">
        <v>2.2000000000000002</v>
      </c>
      <c r="I132" s="69">
        <v>1</v>
      </c>
      <c r="J132" s="69"/>
      <c r="K132" s="69"/>
    </row>
    <row r="133" spans="1:11" ht="72" customHeight="1" x14ac:dyDescent="0.25">
      <c r="A133" s="1318" t="s">
        <v>2296</v>
      </c>
      <c r="B133" s="1319"/>
      <c r="C133" s="386">
        <v>5</v>
      </c>
      <c r="D133" s="225">
        <v>4</v>
      </c>
      <c r="E133" s="483" t="s">
        <v>2346</v>
      </c>
      <c r="F133" s="225" t="s">
        <v>2195</v>
      </c>
      <c r="I133" s="69"/>
      <c r="J133" s="69"/>
      <c r="K133" s="69">
        <v>1</v>
      </c>
    </row>
    <row r="134" spans="1:11" ht="41.25" customHeight="1" x14ac:dyDescent="0.25">
      <c r="A134" s="1318" t="s">
        <v>2298</v>
      </c>
      <c r="B134" s="487" t="s">
        <v>2294</v>
      </c>
      <c r="C134" s="218">
        <v>1.38</v>
      </c>
      <c r="D134" s="488"/>
      <c r="E134" s="486">
        <v>1.4</v>
      </c>
      <c r="F134" s="388" t="s">
        <v>2299</v>
      </c>
      <c r="I134" s="217"/>
      <c r="J134" s="217"/>
      <c r="K134" s="217">
        <v>1</v>
      </c>
    </row>
    <row r="135" spans="1:11" ht="40.5" customHeight="1" x14ac:dyDescent="0.25">
      <c r="A135" s="1235"/>
      <c r="B135" s="324" t="s">
        <v>2300</v>
      </c>
      <c r="C135" s="69">
        <v>5.22</v>
      </c>
      <c r="D135" s="226"/>
      <c r="E135" s="225">
        <v>5.24</v>
      </c>
      <c r="F135" s="389" t="s">
        <v>2299</v>
      </c>
      <c r="I135" s="217"/>
      <c r="J135" s="217"/>
      <c r="K135" s="217">
        <v>1</v>
      </c>
    </row>
    <row r="136" spans="1:11" ht="52.5" customHeight="1" x14ac:dyDescent="0.25">
      <c r="A136" s="1370" t="s">
        <v>2574</v>
      </c>
      <c r="B136" s="634" t="s">
        <v>2294</v>
      </c>
      <c r="C136" s="635"/>
      <c r="D136" s="636">
        <v>1.7696759259259259E-2</v>
      </c>
      <c r="E136" s="481"/>
      <c r="F136" s="420">
        <v>1.6666666666666666E-2</v>
      </c>
      <c r="I136" s="69">
        <v>1</v>
      </c>
      <c r="J136" s="69"/>
      <c r="K136" s="69"/>
    </row>
    <row r="137" spans="1:11" ht="46.5" customHeight="1" x14ac:dyDescent="0.25">
      <c r="A137" s="1371"/>
      <c r="B137" s="637" t="s">
        <v>2300</v>
      </c>
      <c r="C137" s="638"/>
      <c r="D137" s="639">
        <v>2.6238425925925925E-2</v>
      </c>
      <c r="E137" s="280"/>
      <c r="F137" s="640">
        <v>1.9444444444444445E-2</v>
      </c>
      <c r="I137" s="69">
        <v>1</v>
      </c>
      <c r="J137" s="69"/>
      <c r="K137" s="69"/>
    </row>
    <row r="138" spans="1:11" x14ac:dyDescent="0.25">
      <c r="A138" s="1298" t="s">
        <v>2173</v>
      </c>
      <c r="B138" s="1299"/>
      <c r="C138" s="41" t="s">
        <v>2174</v>
      </c>
      <c r="D138" s="42"/>
      <c r="E138" s="43"/>
      <c r="I138" s="70"/>
      <c r="J138" s="70"/>
      <c r="K138" s="70"/>
    </row>
    <row r="139" spans="1:11" ht="22.5" x14ac:dyDescent="0.25">
      <c r="A139" s="1320"/>
      <c r="B139" s="1321"/>
      <c r="C139" s="122" t="s">
        <v>2431</v>
      </c>
      <c r="D139" s="123" t="s">
        <v>2432</v>
      </c>
      <c r="E139" s="122" t="s">
        <v>2175</v>
      </c>
      <c r="F139" s="123" t="s">
        <v>2176</v>
      </c>
      <c r="I139" s="70"/>
      <c r="J139" s="70"/>
      <c r="K139" s="70"/>
    </row>
    <row r="140" spans="1:11" ht="46.5" customHeight="1" x14ac:dyDescent="0.25">
      <c r="A140" s="1235" t="s">
        <v>2302</v>
      </c>
      <c r="B140" s="1369"/>
      <c r="C140" s="476"/>
      <c r="D140" s="477" t="s">
        <v>2575</v>
      </c>
      <c r="E140" s="476"/>
      <c r="F140" s="478" t="s">
        <v>2303</v>
      </c>
      <c r="G140" s="383" t="s">
        <v>2657</v>
      </c>
      <c r="I140" s="69">
        <v>1</v>
      </c>
      <c r="J140" s="69"/>
      <c r="K140" s="69"/>
    </row>
    <row r="141" spans="1:11" ht="18.75" customHeight="1" x14ac:dyDescent="0.25">
      <c r="A141" s="1235" t="s">
        <v>2305</v>
      </c>
      <c r="B141" s="1369"/>
      <c r="C141" s="57"/>
      <c r="D141" s="492" t="s">
        <v>2346</v>
      </c>
      <c r="E141" s="57"/>
      <c r="F141" s="338" t="s">
        <v>2306</v>
      </c>
      <c r="I141" s="69"/>
      <c r="J141" s="69"/>
      <c r="K141" s="69">
        <v>1</v>
      </c>
    </row>
    <row r="142" spans="1:11" x14ac:dyDescent="0.25">
      <c r="A142" s="1298" t="s">
        <v>2173</v>
      </c>
      <c r="B142" s="1299"/>
      <c r="C142" s="41" t="s">
        <v>2174</v>
      </c>
      <c r="D142" s="42"/>
      <c r="E142" s="43"/>
      <c r="I142" s="70"/>
      <c r="J142" s="70"/>
      <c r="K142" s="70"/>
    </row>
    <row r="143" spans="1:11" ht="22.5" x14ac:dyDescent="0.25">
      <c r="A143" s="1300"/>
      <c r="B143" s="1301"/>
      <c r="C143" s="118" t="s">
        <v>2431</v>
      </c>
      <c r="D143" s="119" t="s">
        <v>2432</v>
      </c>
      <c r="E143" s="118" t="s">
        <v>2175</v>
      </c>
      <c r="F143" s="119" t="s">
        <v>2176</v>
      </c>
      <c r="I143" s="70"/>
      <c r="J143" s="70"/>
      <c r="K143" s="70"/>
    </row>
    <row r="144" spans="1:11" ht="15" customHeight="1" x14ac:dyDescent="0.25">
      <c r="A144" s="1296" t="s">
        <v>2307</v>
      </c>
      <c r="B144" s="1302"/>
      <c r="C144" s="143">
        <v>96622</v>
      </c>
      <c r="D144" s="289">
        <v>29404</v>
      </c>
      <c r="E144" s="288">
        <v>92044</v>
      </c>
      <c r="F144" s="468">
        <v>29721</v>
      </c>
      <c r="I144" s="216">
        <v>1</v>
      </c>
      <c r="J144" s="220"/>
      <c r="K144" s="57"/>
    </row>
    <row r="145" spans="1:11" x14ac:dyDescent="0.25">
      <c r="A145" s="1289" t="s">
        <v>2308</v>
      </c>
      <c r="B145" s="45" t="s">
        <v>2309</v>
      </c>
      <c r="C145" s="136">
        <v>17.100000000000001</v>
      </c>
      <c r="D145" s="269" t="s">
        <v>2658</v>
      </c>
      <c r="E145" s="266">
        <v>16.2</v>
      </c>
      <c r="F145" s="433">
        <v>16</v>
      </c>
      <c r="I145" s="69">
        <v>1</v>
      </c>
      <c r="J145" s="69"/>
      <c r="K145" s="218"/>
    </row>
    <row r="146" spans="1:11" x14ac:dyDescent="0.25">
      <c r="A146" s="1290"/>
      <c r="B146" s="45" t="s">
        <v>2310</v>
      </c>
      <c r="C146" s="136">
        <v>10.7</v>
      </c>
      <c r="D146" s="269" t="s">
        <v>2659</v>
      </c>
      <c r="E146" s="266">
        <v>10.3</v>
      </c>
      <c r="F146" s="433">
        <v>14</v>
      </c>
      <c r="I146" s="69"/>
      <c r="J146" s="69">
        <v>1</v>
      </c>
      <c r="K146" s="69"/>
    </row>
    <row r="147" spans="1:11" x14ac:dyDescent="0.25">
      <c r="A147" s="1290"/>
      <c r="B147" s="45" t="s">
        <v>2311</v>
      </c>
      <c r="C147" s="136">
        <v>29.4</v>
      </c>
      <c r="D147" s="269" t="s">
        <v>2660</v>
      </c>
      <c r="E147" s="266">
        <v>27.9</v>
      </c>
      <c r="F147" s="433">
        <v>28</v>
      </c>
      <c r="I147" s="69"/>
      <c r="J147" s="69">
        <v>1</v>
      </c>
      <c r="K147" s="69"/>
    </row>
    <row r="148" spans="1:11" x14ac:dyDescent="0.25">
      <c r="A148" s="1290"/>
      <c r="B148" s="45" t="s">
        <v>2312</v>
      </c>
      <c r="C148" s="136">
        <v>17.100000000000001</v>
      </c>
      <c r="D148" s="269" t="s">
        <v>2661</v>
      </c>
      <c r="E148" s="266">
        <v>16.2</v>
      </c>
      <c r="F148" s="433">
        <v>17</v>
      </c>
      <c r="I148" s="69"/>
      <c r="J148" s="69">
        <v>1</v>
      </c>
      <c r="K148" s="69"/>
    </row>
    <row r="149" spans="1:11" x14ac:dyDescent="0.25">
      <c r="A149" s="1290"/>
      <c r="B149" s="45" t="s">
        <v>2313</v>
      </c>
      <c r="C149" s="136">
        <v>25.3</v>
      </c>
      <c r="D149" s="269" t="s">
        <v>2662</v>
      </c>
      <c r="E149" s="266">
        <v>24.7</v>
      </c>
      <c r="F149" s="433">
        <v>20</v>
      </c>
      <c r="I149" s="69">
        <v>1</v>
      </c>
      <c r="J149" s="69"/>
      <c r="K149" s="69"/>
    </row>
    <row r="150" spans="1:11" x14ac:dyDescent="0.25">
      <c r="A150" s="1290"/>
      <c r="B150" s="45" t="s">
        <v>2314</v>
      </c>
      <c r="C150" s="136">
        <v>16.2</v>
      </c>
      <c r="D150" s="269" t="s">
        <v>2663</v>
      </c>
      <c r="E150" s="266">
        <v>15.4</v>
      </c>
      <c r="F150" s="433">
        <v>18</v>
      </c>
      <c r="I150" s="69"/>
      <c r="J150" s="69">
        <v>1</v>
      </c>
      <c r="K150" s="69"/>
    </row>
    <row r="151" spans="1:11" x14ac:dyDescent="0.25">
      <c r="A151" s="1290"/>
      <c r="B151" s="45" t="s">
        <v>2315</v>
      </c>
      <c r="C151" s="136">
        <v>29.4</v>
      </c>
      <c r="D151" s="269" t="s">
        <v>2660</v>
      </c>
      <c r="E151" s="266">
        <v>28.9</v>
      </c>
      <c r="F151" s="433">
        <v>19</v>
      </c>
      <c r="I151" s="69">
        <v>1</v>
      </c>
      <c r="J151" s="69"/>
      <c r="K151" s="69"/>
    </row>
    <row r="152" spans="1:11" x14ac:dyDescent="0.25">
      <c r="A152" s="1290"/>
      <c r="B152" s="45" t="s">
        <v>2316</v>
      </c>
      <c r="C152" s="136">
        <v>18.2</v>
      </c>
      <c r="D152" s="269" t="s">
        <v>2664</v>
      </c>
      <c r="E152" s="266">
        <v>17.399999999999999</v>
      </c>
      <c r="F152" s="433">
        <v>15</v>
      </c>
      <c r="I152" s="69">
        <v>1</v>
      </c>
      <c r="J152" s="69"/>
      <c r="K152" s="69"/>
    </row>
    <row r="153" spans="1:11" x14ac:dyDescent="0.25">
      <c r="A153" s="1367"/>
      <c r="B153" s="48" t="s">
        <v>2317</v>
      </c>
      <c r="C153" s="141">
        <v>15</v>
      </c>
      <c r="D153" s="424" t="s">
        <v>2665</v>
      </c>
      <c r="E153" s="290">
        <v>14</v>
      </c>
      <c r="F153" s="469">
        <v>8.8000000000000007</v>
      </c>
      <c r="I153" s="69">
        <v>1</v>
      </c>
      <c r="J153" s="69"/>
      <c r="K153" s="69"/>
    </row>
    <row r="154" spans="1:11" ht="15" customHeight="1" x14ac:dyDescent="0.25">
      <c r="A154" s="1290" t="s">
        <v>2318</v>
      </c>
      <c r="B154" s="47" t="s">
        <v>2319</v>
      </c>
      <c r="C154" s="142">
        <v>442</v>
      </c>
      <c r="D154" s="425">
        <v>564</v>
      </c>
      <c r="E154" s="291">
        <v>397</v>
      </c>
      <c r="F154" s="641">
        <v>626</v>
      </c>
      <c r="I154" s="69"/>
      <c r="J154" s="69">
        <v>1</v>
      </c>
      <c r="K154" s="69"/>
    </row>
    <row r="155" spans="1:11" x14ac:dyDescent="0.25">
      <c r="A155" s="1290"/>
      <c r="B155" s="45" t="s">
        <v>2320</v>
      </c>
      <c r="C155" s="136">
        <v>537</v>
      </c>
      <c r="D155" s="426">
        <v>609</v>
      </c>
      <c r="E155" s="266">
        <v>491</v>
      </c>
      <c r="F155" s="642">
        <v>597</v>
      </c>
      <c r="I155" s="69"/>
      <c r="J155" s="69">
        <v>1</v>
      </c>
      <c r="K155" s="69"/>
    </row>
    <row r="156" spans="1:11" x14ac:dyDescent="0.25">
      <c r="A156" s="1291"/>
      <c r="B156" s="45" t="s">
        <v>2321</v>
      </c>
      <c r="C156" s="136">
        <v>15</v>
      </c>
      <c r="D156" s="426">
        <v>16</v>
      </c>
      <c r="E156" s="266">
        <v>13</v>
      </c>
      <c r="F156" s="642">
        <v>11</v>
      </c>
      <c r="I156" s="69">
        <v>1</v>
      </c>
      <c r="J156" s="69"/>
      <c r="K156" s="69"/>
    </row>
    <row r="157" spans="1:11" x14ac:dyDescent="0.25">
      <c r="A157" s="78"/>
      <c r="C157" s="373"/>
      <c r="D157" s="373"/>
      <c r="E157" s="373"/>
      <c r="F157" s="137"/>
      <c r="I157" s="70"/>
      <c r="J157" s="70"/>
      <c r="K157" s="70"/>
    </row>
    <row r="158" spans="1:11" x14ac:dyDescent="0.25">
      <c r="A158" s="1298" t="s">
        <v>2173</v>
      </c>
      <c r="B158" s="1299"/>
      <c r="C158" s="164" t="s">
        <v>2174</v>
      </c>
      <c r="D158" s="315"/>
      <c r="E158" s="307"/>
      <c r="I158" s="70"/>
      <c r="J158" s="70"/>
      <c r="K158" s="70"/>
    </row>
    <row r="159" spans="1:11" ht="22.5" x14ac:dyDescent="0.25">
      <c r="A159" s="1320"/>
      <c r="B159" s="1368"/>
      <c r="C159" s="123" t="s">
        <v>2322</v>
      </c>
      <c r="D159" s="122" t="s">
        <v>2431</v>
      </c>
      <c r="E159" s="122" t="s">
        <v>2175</v>
      </c>
      <c r="F159" s="123" t="s">
        <v>2176</v>
      </c>
      <c r="I159" s="70"/>
      <c r="J159" s="70"/>
      <c r="K159" s="70"/>
    </row>
    <row r="160" spans="1:11" ht="31.5" customHeight="1" x14ac:dyDescent="0.25">
      <c r="A160" s="1235" t="s">
        <v>2323</v>
      </c>
      <c r="B160" s="1369"/>
      <c r="C160" s="479" t="s">
        <v>2346</v>
      </c>
      <c r="D160" s="57"/>
      <c r="E160" s="57"/>
      <c r="F160" s="319" t="s">
        <v>2195</v>
      </c>
      <c r="I160" s="69"/>
      <c r="J160" s="69"/>
      <c r="K160" s="69">
        <v>1</v>
      </c>
    </row>
    <row r="161" spans="1:11" ht="37.5" customHeight="1" x14ac:dyDescent="0.25">
      <c r="A161" s="1235" t="s">
        <v>2325</v>
      </c>
      <c r="B161" s="1369"/>
      <c r="C161" s="479" t="s">
        <v>2346</v>
      </c>
      <c r="D161" s="57"/>
      <c r="E161" s="57"/>
      <c r="F161" s="319" t="s">
        <v>2195</v>
      </c>
      <c r="I161" s="69"/>
      <c r="J161" s="69"/>
      <c r="K161" s="69">
        <v>1</v>
      </c>
    </row>
    <row r="162" spans="1:11" ht="19.5" customHeight="1" x14ac:dyDescent="0.25">
      <c r="A162" s="30"/>
      <c r="B162" s="374"/>
      <c r="C162" s="375"/>
      <c r="D162" s="375"/>
      <c r="E162" s="375"/>
      <c r="F162" s="375"/>
      <c r="H162" s="245" t="s">
        <v>2328</v>
      </c>
      <c r="I162" s="246">
        <v>15</v>
      </c>
      <c r="J162" s="246">
        <v>6</v>
      </c>
      <c r="K162" s="246">
        <v>6</v>
      </c>
    </row>
    <row r="163" spans="1:11" ht="18.75" customHeight="1" x14ac:dyDescent="0.25">
      <c r="A163" s="30"/>
      <c r="B163" s="374"/>
      <c r="C163" s="375"/>
      <c r="D163" s="375"/>
      <c r="E163" s="375"/>
      <c r="F163" s="375"/>
      <c r="I163" s="70"/>
      <c r="J163" s="70"/>
      <c r="K163" s="70"/>
    </row>
    <row r="164" spans="1:11" x14ac:dyDescent="0.25">
      <c r="A164" s="1298" t="s">
        <v>2173</v>
      </c>
      <c r="B164" s="1299"/>
      <c r="C164" s="41" t="s">
        <v>2174</v>
      </c>
      <c r="D164" s="42"/>
      <c r="E164" s="43"/>
      <c r="I164" s="70"/>
      <c r="J164" s="70"/>
      <c r="K164" s="70"/>
    </row>
    <row r="165" spans="1:11" ht="45" x14ac:dyDescent="0.25">
      <c r="A165" s="1300"/>
      <c r="B165" s="1301"/>
      <c r="C165" s="118" t="s">
        <v>2431</v>
      </c>
      <c r="D165" s="119" t="s">
        <v>2432</v>
      </c>
      <c r="E165" s="118" t="s">
        <v>2175</v>
      </c>
      <c r="F165" s="123" t="s">
        <v>2176</v>
      </c>
      <c r="I165" s="216" t="s">
        <v>2179</v>
      </c>
      <c r="J165" s="69" t="s">
        <v>2180</v>
      </c>
      <c r="K165" s="216" t="s">
        <v>2181</v>
      </c>
    </row>
    <row r="166" spans="1:11" ht="23.25" customHeight="1" x14ac:dyDescent="0.25">
      <c r="A166" s="1296" t="s">
        <v>2329</v>
      </c>
      <c r="B166" s="1302"/>
      <c r="C166" s="136">
        <v>1112</v>
      </c>
      <c r="D166" s="270" t="s">
        <v>2666</v>
      </c>
      <c r="E166" s="273">
        <v>1173</v>
      </c>
      <c r="F166" s="429">
        <v>1251.5</v>
      </c>
      <c r="I166" s="69">
        <v>1</v>
      </c>
      <c r="J166" s="69"/>
      <c r="K166" s="69"/>
    </row>
    <row r="167" spans="1:11" ht="34.5" customHeight="1" x14ac:dyDescent="0.25">
      <c r="A167" s="1296" t="s">
        <v>2331</v>
      </c>
      <c r="B167" s="1302"/>
      <c r="C167" s="136">
        <v>16.5</v>
      </c>
      <c r="D167" s="270" t="s">
        <v>2667</v>
      </c>
      <c r="E167" s="266">
        <v>16</v>
      </c>
      <c r="F167" s="430">
        <v>12</v>
      </c>
      <c r="I167" s="69">
        <v>1</v>
      </c>
      <c r="J167" s="69"/>
      <c r="K167" s="69"/>
    </row>
    <row r="168" spans="1:11" ht="33.75" customHeight="1" x14ac:dyDescent="0.25">
      <c r="A168" s="1296" t="s">
        <v>2333</v>
      </c>
      <c r="B168" s="1302"/>
      <c r="C168" s="136">
        <v>26.7</v>
      </c>
      <c r="D168" s="428" t="s">
        <v>2668</v>
      </c>
      <c r="E168" s="266">
        <v>27.7</v>
      </c>
      <c r="F168" s="349" t="s">
        <v>2334</v>
      </c>
      <c r="I168" s="69"/>
      <c r="J168" s="69"/>
      <c r="K168" s="69">
        <v>1</v>
      </c>
    </row>
    <row r="169" spans="1:11" ht="33.75" customHeight="1" x14ac:dyDescent="0.25">
      <c r="A169" s="1296" t="s">
        <v>2336</v>
      </c>
      <c r="B169" s="1302"/>
      <c r="C169" s="136">
        <v>6.61</v>
      </c>
      <c r="D169" s="266">
        <v>6.3</v>
      </c>
      <c r="E169" s="266">
        <v>7</v>
      </c>
      <c r="F169" s="393">
        <v>6.19</v>
      </c>
      <c r="I169" s="69"/>
      <c r="J169" s="69">
        <v>1</v>
      </c>
      <c r="K169" s="69"/>
    </row>
    <row r="170" spans="1:11" ht="26.25" customHeight="1" x14ac:dyDescent="0.25">
      <c r="A170" s="1296" t="s">
        <v>2337</v>
      </c>
      <c r="B170" s="1302"/>
      <c r="C170" s="136">
        <v>3</v>
      </c>
      <c r="D170" s="266">
        <v>2</v>
      </c>
      <c r="E170" s="266">
        <v>3</v>
      </c>
      <c r="F170" s="393">
        <v>2</v>
      </c>
      <c r="I170" s="69">
        <v>1</v>
      </c>
      <c r="J170" s="69"/>
      <c r="K170" s="69"/>
    </row>
    <row r="171" spans="1:11" ht="17.25" customHeight="1" x14ac:dyDescent="0.25">
      <c r="A171" s="78" t="s">
        <v>2669</v>
      </c>
      <c r="C171" s="373"/>
      <c r="D171" s="373"/>
      <c r="E171" s="373"/>
      <c r="F171" s="137"/>
      <c r="I171" s="70"/>
      <c r="J171" s="70"/>
      <c r="K171" s="70"/>
    </row>
    <row r="172" spans="1:11" ht="17.25" customHeight="1" x14ac:dyDescent="0.25">
      <c r="A172" s="78" t="s">
        <v>2670</v>
      </c>
      <c r="C172" s="373"/>
      <c r="D172" s="373"/>
      <c r="E172" s="373"/>
      <c r="F172" s="137"/>
      <c r="I172" s="70"/>
      <c r="J172" s="70"/>
      <c r="K172" s="70"/>
    </row>
    <row r="173" spans="1:11" ht="17.25" customHeight="1" x14ac:dyDescent="0.25">
      <c r="A173" s="78" t="s">
        <v>2671</v>
      </c>
      <c r="C173" s="373"/>
      <c r="D173" s="373"/>
      <c r="E173" s="373"/>
      <c r="F173" s="137"/>
      <c r="I173" s="70"/>
      <c r="J173" s="70"/>
      <c r="K173" s="70"/>
    </row>
    <row r="174" spans="1:11" ht="17.25" customHeight="1" x14ac:dyDescent="0.25">
      <c r="A174" s="1164" t="s">
        <v>2672</v>
      </c>
      <c r="C174" s="373"/>
      <c r="D174" s="373"/>
      <c r="E174" s="373"/>
      <c r="F174" s="137"/>
      <c r="I174" s="70"/>
      <c r="J174" s="70"/>
      <c r="K174" s="70"/>
    </row>
    <row r="175" spans="1:11" ht="17.25" customHeight="1" x14ac:dyDescent="0.25">
      <c r="A175" s="1164" t="s">
        <v>2673</v>
      </c>
      <c r="C175" s="373"/>
      <c r="D175" s="373"/>
      <c r="E175" s="373"/>
      <c r="F175" s="137"/>
      <c r="I175" s="70"/>
      <c r="J175" s="70"/>
      <c r="K175" s="70"/>
    </row>
    <row r="176" spans="1:11" ht="17.25" customHeight="1" x14ac:dyDescent="0.25">
      <c r="A176" s="1164" t="s">
        <v>2674</v>
      </c>
      <c r="C176" s="373"/>
      <c r="D176" s="373"/>
      <c r="E176" s="373"/>
      <c r="F176" s="137"/>
      <c r="I176" s="70"/>
      <c r="J176" s="70"/>
      <c r="K176" s="70"/>
    </row>
    <row r="177" spans="1:11" x14ac:dyDescent="0.25">
      <c r="A177" s="1298" t="s">
        <v>2173</v>
      </c>
      <c r="B177" s="1299"/>
      <c r="C177" s="41" t="s">
        <v>2174</v>
      </c>
      <c r="D177" s="42"/>
      <c r="E177" s="43"/>
      <c r="F177" s="74"/>
      <c r="I177" s="70"/>
      <c r="J177" s="70"/>
      <c r="K177" s="70"/>
    </row>
    <row r="178" spans="1:11" ht="22.5" x14ac:dyDescent="0.25">
      <c r="A178" s="1300"/>
      <c r="B178" s="1301"/>
      <c r="C178" s="122" t="s">
        <v>2431</v>
      </c>
      <c r="D178" s="123" t="s">
        <v>2432</v>
      </c>
      <c r="E178" s="122" t="s">
        <v>2175</v>
      </c>
      <c r="F178" s="123" t="s">
        <v>2176</v>
      </c>
      <c r="I178" s="70"/>
      <c r="J178" s="70"/>
      <c r="K178" s="70"/>
    </row>
    <row r="179" spans="1:11" ht="15" customHeight="1" x14ac:dyDescent="0.25">
      <c r="A179" s="1296" t="s">
        <v>2592</v>
      </c>
      <c r="B179" s="1303"/>
      <c r="C179" s="170">
        <v>56.1</v>
      </c>
      <c r="D179" s="356" t="s">
        <v>2594</v>
      </c>
      <c r="E179" s="273">
        <v>56.3</v>
      </c>
      <c r="F179" s="292" t="s">
        <v>2306</v>
      </c>
      <c r="I179" s="69"/>
      <c r="J179" s="69"/>
      <c r="K179" s="69">
        <v>1</v>
      </c>
    </row>
    <row r="180" spans="1:11" x14ac:dyDescent="0.25">
      <c r="A180" s="1308" t="s">
        <v>2343</v>
      </c>
      <c r="B180" s="1309"/>
      <c r="C180" s="145">
        <v>750</v>
      </c>
      <c r="D180" s="357">
        <v>700</v>
      </c>
      <c r="E180" s="473">
        <v>800</v>
      </c>
      <c r="F180" s="474" t="s">
        <v>2675</v>
      </c>
      <c r="I180" s="69">
        <v>1</v>
      </c>
      <c r="J180" s="69"/>
      <c r="K180" s="69"/>
    </row>
    <row r="181" spans="1:11" ht="22.5" customHeight="1" x14ac:dyDescent="0.25">
      <c r="A181" s="1310" t="s">
        <v>2345</v>
      </c>
      <c r="B181" s="1311"/>
      <c r="C181" s="1375" t="s">
        <v>2346</v>
      </c>
      <c r="D181" s="1376"/>
      <c r="E181" s="1377"/>
      <c r="F181" s="292" t="s">
        <v>2306</v>
      </c>
      <c r="I181" s="69"/>
      <c r="J181" s="69"/>
      <c r="K181" s="69">
        <v>1</v>
      </c>
    </row>
    <row r="182" spans="1:11" ht="15" customHeight="1" x14ac:dyDescent="0.25">
      <c r="A182" s="1165" t="s">
        <v>2676</v>
      </c>
      <c r="B182" s="374"/>
      <c r="C182" s="376"/>
      <c r="D182" s="376"/>
      <c r="E182" s="376"/>
      <c r="F182" s="376"/>
      <c r="I182" s="70"/>
      <c r="J182" s="70"/>
      <c r="K182" s="70"/>
    </row>
    <row r="183" spans="1:11" x14ac:dyDescent="0.25">
      <c r="A183" s="1298" t="s">
        <v>2173</v>
      </c>
      <c r="B183" s="1299"/>
      <c r="C183" s="41" t="s">
        <v>2174</v>
      </c>
      <c r="D183" s="42"/>
      <c r="E183" s="43"/>
      <c r="I183" s="70"/>
      <c r="J183" s="70"/>
      <c r="K183" s="70"/>
    </row>
    <row r="184" spans="1:11" ht="22.5" x14ac:dyDescent="0.25">
      <c r="A184" s="1300"/>
      <c r="B184" s="1301"/>
      <c r="C184" s="118" t="s">
        <v>2431</v>
      </c>
      <c r="D184" s="119" t="s">
        <v>2432</v>
      </c>
      <c r="E184" s="122" t="s">
        <v>2175</v>
      </c>
      <c r="F184" s="123" t="s">
        <v>2176</v>
      </c>
      <c r="I184" s="70"/>
      <c r="J184" s="70"/>
      <c r="K184" s="70"/>
    </row>
    <row r="185" spans="1:11" ht="15" customHeight="1" x14ac:dyDescent="0.25">
      <c r="A185" s="1296" t="s">
        <v>2349</v>
      </c>
      <c r="B185" s="1302"/>
      <c r="C185" s="143">
        <v>757871</v>
      </c>
      <c r="D185" s="293">
        <v>1065805</v>
      </c>
      <c r="E185" s="288">
        <v>1136807</v>
      </c>
      <c r="F185" s="431">
        <v>1191345</v>
      </c>
      <c r="I185" s="69">
        <v>1</v>
      </c>
      <c r="J185" s="69"/>
      <c r="K185" s="69"/>
    </row>
    <row r="186" spans="1:11" ht="15" customHeight="1" x14ac:dyDescent="0.25">
      <c r="A186" s="1296" t="s">
        <v>2352</v>
      </c>
      <c r="B186" s="1302"/>
      <c r="C186" s="143">
        <v>1364168</v>
      </c>
      <c r="D186" s="294">
        <v>2064121</v>
      </c>
      <c r="E186" s="288">
        <v>2046252</v>
      </c>
      <c r="F186" s="427">
        <v>2197690</v>
      </c>
      <c r="I186" s="69">
        <v>1</v>
      </c>
      <c r="J186" s="69"/>
      <c r="K186" s="69"/>
    </row>
    <row r="187" spans="1:11" ht="15" customHeight="1" x14ac:dyDescent="0.25">
      <c r="A187" s="1296" t="s">
        <v>2355</v>
      </c>
      <c r="B187" s="1302"/>
      <c r="C187" s="136">
        <v>82</v>
      </c>
      <c r="D187" s="289">
        <v>94</v>
      </c>
      <c r="E187" s="266" t="s">
        <v>533</v>
      </c>
      <c r="F187" s="289" t="s">
        <v>2306</v>
      </c>
      <c r="I187" s="69"/>
      <c r="J187" s="69"/>
      <c r="K187" s="69">
        <v>1</v>
      </c>
    </row>
    <row r="188" spans="1:11" x14ac:dyDescent="0.25">
      <c r="A188" s="78"/>
      <c r="C188" s="373"/>
      <c r="D188" s="373"/>
      <c r="E188" s="373"/>
      <c r="F188" s="137"/>
      <c r="H188" s="245" t="s">
        <v>2356</v>
      </c>
      <c r="I188" s="246">
        <v>6</v>
      </c>
      <c r="J188" s="246">
        <v>1</v>
      </c>
      <c r="K188" s="246">
        <v>4</v>
      </c>
    </row>
    <row r="189" spans="1:11" x14ac:dyDescent="0.25">
      <c r="A189" s="78"/>
      <c r="C189" s="373"/>
      <c r="D189" s="373"/>
      <c r="E189" s="373"/>
      <c r="F189" s="137"/>
      <c r="I189" s="70"/>
      <c r="J189" s="70"/>
      <c r="K189" s="70"/>
    </row>
    <row r="190" spans="1:11" x14ac:dyDescent="0.25">
      <c r="A190" s="1298" t="s">
        <v>2173</v>
      </c>
      <c r="B190" s="1299"/>
      <c r="C190" s="41" t="s">
        <v>2174</v>
      </c>
      <c r="D190" s="42"/>
      <c r="E190" s="43"/>
      <c r="I190" s="70"/>
      <c r="J190" s="70"/>
      <c r="K190" s="70"/>
    </row>
    <row r="191" spans="1:11" ht="45" x14ac:dyDescent="0.25">
      <c r="A191" s="1300"/>
      <c r="B191" s="1301"/>
      <c r="C191" s="122" t="s">
        <v>2431</v>
      </c>
      <c r="D191" s="123" t="s">
        <v>2432</v>
      </c>
      <c r="E191" s="122" t="s">
        <v>2175</v>
      </c>
      <c r="F191" s="123" t="s">
        <v>2176</v>
      </c>
      <c r="I191" s="216" t="s">
        <v>2179</v>
      </c>
      <c r="J191" s="69" t="s">
        <v>2180</v>
      </c>
      <c r="K191" s="216" t="s">
        <v>2181</v>
      </c>
    </row>
    <row r="192" spans="1:11" ht="29.25" customHeight="1" x14ac:dyDescent="0.25">
      <c r="A192" s="1296" t="s">
        <v>2357</v>
      </c>
      <c r="B192" s="1302"/>
      <c r="C192" s="145">
        <v>77</v>
      </c>
      <c r="D192" s="497" t="s">
        <v>2358</v>
      </c>
      <c r="E192" s="57">
        <v>78</v>
      </c>
      <c r="F192" s="57" t="s">
        <v>2649</v>
      </c>
      <c r="I192" s="69"/>
      <c r="J192" s="69"/>
      <c r="K192" s="69">
        <v>1</v>
      </c>
    </row>
    <row r="193" spans="1:11" ht="22.5" customHeight="1" x14ac:dyDescent="0.25">
      <c r="A193" s="1296" t="s">
        <v>2359</v>
      </c>
      <c r="B193" s="1297"/>
      <c r="C193" s="71" t="s">
        <v>2602</v>
      </c>
      <c r="D193" s="311"/>
      <c r="E193" s="71" t="s">
        <v>2602</v>
      </c>
      <c r="F193" s="57" t="s">
        <v>2649</v>
      </c>
      <c r="I193" s="69"/>
      <c r="J193" s="69"/>
      <c r="K193" s="69">
        <v>1</v>
      </c>
    </row>
    <row r="194" spans="1:11" ht="28.5" customHeight="1" x14ac:dyDescent="0.25">
      <c r="A194" s="1296" t="s">
        <v>2361</v>
      </c>
      <c r="B194" s="1297"/>
      <c r="C194" s="71" t="s">
        <v>2346</v>
      </c>
      <c r="D194" s="311"/>
      <c r="E194" s="71" t="s">
        <v>2346</v>
      </c>
      <c r="F194" s="57" t="s">
        <v>2649</v>
      </c>
      <c r="I194" s="69"/>
      <c r="J194" s="69"/>
      <c r="K194" s="69">
        <v>1</v>
      </c>
    </row>
    <row r="195" spans="1:11" ht="32.25" customHeight="1" x14ac:dyDescent="0.25">
      <c r="A195" s="1296" t="s">
        <v>2362</v>
      </c>
      <c r="B195" s="1297"/>
      <c r="C195" s="71" t="s">
        <v>2346</v>
      </c>
      <c r="D195" s="311"/>
      <c r="E195" s="71" t="s">
        <v>2346</v>
      </c>
      <c r="F195" s="57" t="s">
        <v>2649</v>
      </c>
      <c r="I195" s="69"/>
      <c r="J195" s="69"/>
      <c r="K195" s="69">
        <v>1</v>
      </c>
    </row>
    <row r="196" spans="1:11" x14ac:dyDescent="0.25">
      <c r="A196" s="1298" t="s">
        <v>2173</v>
      </c>
      <c r="B196" s="1299"/>
      <c r="C196" s="41" t="s">
        <v>2174</v>
      </c>
      <c r="D196" s="42"/>
      <c r="E196" s="43"/>
      <c r="I196" s="70"/>
      <c r="J196" s="70"/>
      <c r="K196" s="70"/>
    </row>
    <row r="197" spans="1:11" ht="22.5" x14ac:dyDescent="0.25">
      <c r="A197" s="1300"/>
      <c r="B197" s="1301"/>
      <c r="C197" s="122" t="s">
        <v>2431</v>
      </c>
      <c r="D197" s="123" t="s">
        <v>2432</v>
      </c>
      <c r="E197" s="122" t="s">
        <v>2175</v>
      </c>
      <c r="F197" s="123" t="s">
        <v>2176</v>
      </c>
      <c r="I197" s="70"/>
      <c r="J197" s="70"/>
      <c r="K197" s="70"/>
    </row>
    <row r="198" spans="1:11" ht="23.25" customHeight="1" x14ac:dyDescent="0.25">
      <c r="A198" s="1296" t="s">
        <v>2363</v>
      </c>
      <c r="B198" s="1297"/>
      <c r="C198" s="325"/>
      <c r="D198" s="440" t="s">
        <v>2677</v>
      </c>
      <c r="E198" s="344"/>
      <c r="F198" s="432" t="s">
        <v>115</v>
      </c>
      <c r="I198" s="69">
        <v>1</v>
      </c>
      <c r="J198" s="69"/>
      <c r="K198" s="69"/>
    </row>
    <row r="199" spans="1:11" ht="127.5" customHeight="1" x14ac:dyDescent="0.25">
      <c r="A199" s="1296" t="s">
        <v>2365</v>
      </c>
      <c r="B199" s="1297"/>
      <c r="C199" s="71"/>
      <c r="D199" s="441" t="s">
        <v>2678</v>
      </c>
      <c r="E199" s="364" t="s">
        <v>2346</v>
      </c>
      <c r="F199" s="269" t="s">
        <v>2649</v>
      </c>
      <c r="I199" s="69"/>
      <c r="J199" s="69"/>
      <c r="K199" s="69">
        <v>1</v>
      </c>
    </row>
    <row r="200" spans="1:11" ht="24" customHeight="1" x14ac:dyDescent="0.25">
      <c r="A200" s="1296" t="s">
        <v>2366</v>
      </c>
      <c r="B200" s="1297"/>
      <c r="C200" s="311"/>
      <c r="D200" s="295" t="s">
        <v>2649</v>
      </c>
      <c r="E200" s="493" t="s">
        <v>2346</v>
      </c>
      <c r="F200" s="269" t="s">
        <v>2649</v>
      </c>
      <c r="I200" s="69"/>
      <c r="J200" s="69"/>
      <c r="K200" s="69">
        <v>1</v>
      </c>
    </row>
    <row r="201" spans="1:11" ht="24" customHeight="1" x14ac:dyDescent="0.25">
      <c r="A201" s="1296" t="s">
        <v>2368</v>
      </c>
      <c r="B201" s="1297"/>
      <c r="C201" s="191"/>
      <c r="D201" s="442">
        <v>575</v>
      </c>
      <c r="E201" s="493" t="s">
        <v>2346</v>
      </c>
      <c r="F201" s="269" t="s">
        <v>2649</v>
      </c>
      <c r="I201" s="69"/>
      <c r="J201" s="69"/>
      <c r="K201" s="69">
        <v>1</v>
      </c>
    </row>
    <row r="202" spans="1:11" ht="63" customHeight="1" x14ac:dyDescent="0.25">
      <c r="A202" s="1296" t="s">
        <v>2370</v>
      </c>
      <c r="B202" s="1297"/>
      <c r="C202" s="324" t="s">
        <v>2606</v>
      </c>
      <c r="D202" s="1135" t="s">
        <v>2607</v>
      </c>
      <c r="E202" s="381"/>
      <c r="F202" s="57" t="s">
        <v>2649</v>
      </c>
      <c r="I202" s="69"/>
      <c r="J202" s="69"/>
      <c r="K202" s="69">
        <v>1</v>
      </c>
    </row>
    <row r="203" spans="1:11" x14ac:dyDescent="0.25">
      <c r="A203" s="1298" t="s">
        <v>2173</v>
      </c>
      <c r="B203" s="1299"/>
      <c r="C203" s="41" t="s">
        <v>2174</v>
      </c>
      <c r="D203" s="42"/>
      <c r="E203" s="43"/>
      <c r="I203" s="70"/>
      <c r="J203" s="70"/>
      <c r="K203" s="70"/>
    </row>
    <row r="204" spans="1:11" ht="22.5" x14ac:dyDescent="0.25">
      <c r="A204" s="1300"/>
      <c r="B204" s="1301"/>
      <c r="C204" s="118" t="s">
        <v>2431</v>
      </c>
      <c r="D204" s="119" t="s">
        <v>2432</v>
      </c>
      <c r="E204" s="122" t="s">
        <v>2175</v>
      </c>
      <c r="F204" s="123" t="s">
        <v>2176</v>
      </c>
      <c r="I204" s="70"/>
      <c r="J204" s="70"/>
      <c r="K204" s="70"/>
    </row>
    <row r="205" spans="1:11" ht="15" customHeight="1" x14ac:dyDescent="0.25">
      <c r="A205" s="1296" t="s">
        <v>2372</v>
      </c>
      <c r="B205" s="1302"/>
      <c r="C205" s="146">
        <v>22.2</v>
      </c>
      <c r="D205" s="470">
        <v>21.25</v>
      </c>
      <c r="E205" s="434">
        <v>21.93</v>
      </c>
      <c r="F205" s="435">
        <v>18</v>
      </c>
      <c r="I205" s="69">
        <v>1</v>
      </c>
      <c r="J205" s="69"/>
      <c r="K205" s="69"/>
    </row>
    <row r="206" spans="1:11" ht="15" customHeight="1" x14ac:dyDescent="0.25">
      <c r="A206" s="1296" t="s">
        <v>2375</v>
      </c>
      <c r="B206" s="1302"/>
      <c r="C206" s="148">
        <v>12.88</v>
      </c>
      <c r="D206" s="471">
        <v>9.6</v>
      </c>
      <c r="E206" s="436">
        <v>12.52</v>
      </c>
      <c r="F206" s="437">
        <v>6.45</v>
      </c>
      <c r="I206" s="69">
        <v>1</v>
      </c>
      <c r="J206" s="69"/>
      <c r="K206" s="69"/>
    </row>
    <row r="207" spans="1:11" ht="15" customHeight="1" x14ac:dyDescent="0.25">
      <c r="A207" s="1296" t="s">
        <v>2378</v>
      </c>
      <c r="B207" s="1302"/>
      <c r="C207" s="180" t="s">
        <v>2379</v>
      </c>
      <c r="D207" s="471">
        <v>20.5</v>
      </c>
      <c r="E207" s="434" t="s">
        <v>2379</v>
      </c>
      <c r="F207" s="435">
        <v>18.75</v>
      </c>
      <c r="I207" s="69">
        <v>1</v>
      </c>
      <c r="J207" s="69"/>
      <c r="K207" s="69"/>
    </row>
    <row r="208" spans="1:11" ht="22.5" customHeight="1" x14ac:dyDescent="0.25">
      <c r="A208" s="1296" t="s">
        <v>2381</v>
      </c>
      <c r="B208" s="1302"/>
      <c r="C208" s="172">
        <v>61.92</v>
      </c>
      <c r="D208" s="472">
        <v>81</v>
      </c>
      <c r="E208" s="438">
        <v>66.06</v>
      </c>
      <c r="F208" s="439">
        <v>44.71</v>
      </c>
      <c r="I208" s="69">
        <v>1</v>
      </c>
      <c r="J208" s="69"/>
      <c r="K208" s="69"/>
    </row>
    <row r="209" spans="1:11" ht="24" customHeight="1" x14ac:dyDescent="0.25">
      <c r="A209" s="1296" t="s">
        <v>2383</v>
      </c>
      <c r="B209" s="1302"/>
      <c r="C209" s="173">
        <v>0.52</v>
      </c>
      <c r="D209" s="472" t="s">
        <v>2617</v>
      </c>
      <c r="E209" s="434">
        <v>0.57999999999999996</v>
      </c>
      <c r="F209" s="439">
        <v>0.36</v>
      </c>
      <c r="I209" s="69">
        <v>1</v>
      </c>
      <c r="J209" s="69"/>
      <c r="K209" s="69"/>
    </row>
    <row r="210" spans="1:11" ht="25.5" customHeight="1" x14ac:dyDescent="0.25">
      <c r="A210" s="1296" t="s">
        <v>2385</v>
      </c>
      <c r="B210" s="1302"/>
      <c r="C210" s="174">
        <v>40</v>
      </c>
      <c r="D210" s="472">
        <v>54</v>
      </c>
      <c r="E210" s="434">
        <v>37.5</v>
      </c>
      <c r="F210" s="439">
        <v>32.5</v>
      </c>
      <c r="I210" s="69">
        <v>1</v>
      </c>
      <c r="J210" s="69"/>
      <c r="K210" s="69"/>
    </row>
    <row r="211" spans="1:11" ht="23.25" customHeight="1" x14ac:dyDescent="0.25">
      <c r="A211" s="1296" t="s">
        <v>2387</v>
      </c>
      <c r="B211" s="1302"/>
      <c r="C211" s="175">
        <v>18.2</v>
      </c>
      <c r="D211" s="472">
        <v>25</v>
      </c>
      <c r="E211" s="434">
        <v>16.8</v>
      </c>
      <c r="F211" s="439">
        <v>36.5</v>
      </c>
      <c r="I211" s="69">
        <v>1</v>
      </c>
      <c r="J211" s="69"/>
      <c r="K211" s="69"/>
    </row>
    <row r="212" spans="1:11" ht="15" customHeight="1" x14ac:dyDescent="0.25">
      <c r="A212" s="1296" t="s">
        <v>2389</v>
      </c>
      <c r="B212" s="1302"/>
      <c r="C212" s="147">
        <v>62</v>
      </c>
      <c r="D212" s="470">
        <v>62</v>
      </c>
      <c r="E212" s="434">
        <v>63</v>
      </c>
      <c r="F212" s="439">
        <v>64</v>
      </c>
      <c r="I212" s="69">
        <v>1</v>
      </c>
      <c r="J212" s="69"/>
      <c r="K212" s="69"/>
    </row>
    <row r="213" spans="1:11" x14ac:dyDescent="0.25">
      <c r="A213" s="78"/>
      <c r="H213" s="245" t="s">
        <v>2390</v>
      </c>
      <c r="I213" s="246">
        <v>9</v>
      </c>
      <c r="J213" s="246"/>
      <c r="K213" s="246">
        <v>8</v>
      </c>
    </row>
    <row r="214" spans="1:11" ht="15.75" customHeight="1" x14ac:dyDescent="0.25">
      <c r="A214" s="49"/>
      <c r="B214" s="31"/>
      <c r="C214" s="31"/>
      <c r="D214" s="31"/>
      <c r="E214" s="31"/>
      <c r="F214" s="31"/>
      <c r="I214" s="70"/>
      <c r="J214" s="70"/>
      <c r="K214" s="70"/>
    </row>
    <row r="215" spans="1:11" x14ac:dyDescent="0.25">
      <c r="A215" s="1298" t="s">
        <v>2173</v>
      </c>
      <c r="B215" s="1299"/>
      <c r="C215" s="41" t="s">
        <v>2174</v>
      </c>
      <c r="D215" s="42"/>
      <c r="E215" s="43"/>
      <c r="I215" s="70"/>
      <c r="J215" s="70"/>
      <c r="K215" s="70"/>
    </row>
    <row r="216" spans="1:11" ht="45" x14ac:dyDescent="0.25">
      <c r="A216" s="1300"/>
      <c r="B216" s="1301"/>
      <c r="C216" s="122" t="s">
        <v>2431</v>
      </c>
      <c r="D216" s="123" t="s">
        <v>2432</v>
      </c>
      <c r="E216" s="122" t="s">
        <v>2175</v>
      </c>
      <c r="F216" s="123" t="s">
        <v>2176</v>
      </c>
      <c r="I216" s="216" t="s">
        <v>2179</v>
      </c>
      <c r="J216" s="69" t="s">
        <v>2180</v>
      </c>
      <c r="K216" s="216" t="s">
        <v>2181</v>
      </c>
    </row>
    <row r="217" spans="1:11" ht="26.25" customHeight="1" x14ac:dyDescent="0.25">
      <c r="A217" s="1296" t="s">
        <v>2391</v>
      </c>
      <c r="B217" s="1302"/>
      <c r="C217" s="150" t="s">
        <v>2622</v>
      </c>
      <c r="D217" s="446">
        <v>1952.5</v>
      </c>
      <c r="E217" s="180" t="s">
        <v>2392</v>
      </c>
      <c r="F217" s="447">
        <v>1891</v>
      </c>
      <c r="I217" s="69"/>
      <c r="J217" s="69">
        <v>1</v>
      </c>
      <c r="K217" s="69"/>
    </row>
    <row r="218" spans="1:11" ht="36.75" customHeight="1" x14ac:dyDescent="0.25">
      <c r="A218" s="1296" t="s">
        <v>2394</v>
      </c>
      <c r="B218" s="1302"/>
      <c r="C218" s="150" t="s">
        <v>2623</v>
      </c>
      <c r="D218" s="443" t="s">
        <v>2624</v>
      </c>
      <c r="E218" s="180" t="s">
        <v>2395</v>
      </c>
      <c r="F218" s="453" t="s">
        <v>2195</v>
      </c>
      <c r="I218" s="69"/>
      <c r="J218" s="69"/>
      <c r="K218" s="69">
        <v>1</v>
      </c>
    </row>
    <row r="219" spans="1:11" ht="15" customHeight="1" x14ac:dyDescent="0.25">
      <c r="A219" s="1296" t="s">
        <v>2398</v>
      </c>
      <c r="B219" s="1303"/>
      <c r="C219" s="324" t="s">
        <v>2625</v>
      </c>
      <c r="D219" s="444"/>
      <c r="E219" s="57"/>
      <c r="F219" s="450" t="s">
        <v>2679</v>
      </c>
      <c r="I219" s="69"/>
      <c r="J219" s="69"/>
      <c r="K219" s="69">
        <v>1</v>
      </c>
    </row>
    <row r="220" spans="1:11" x14ac:dyDescent="0.25">
      <c r="A220" s="1296" t="s">
        <v>2399</v>
      </c>
      <c r="B220" s="1297"/>
      <c r="C220" s="449" t="s">
        <v>2625</v>
      </c>
      <c r="D220" s="445"/>
      <c r="E220" s="57"/>
      <c r="F220" s="450" t="s">
        <v>2679</v>
      </c>
      <c r="I220" s="69"/>
      <c r="J220" s="69"/>
      <c r="K220" s="69">
        <v>1</v>
      </c>
    </row>
    <row r="221" spans="1:11" ht="15" customHeight="1" x14ac:dyDescent="0.25">
      <c r="A221" s="1296" t="s">
        <v>2400</v>
      </c>
      <c r="B221" s="1302"/>
      <c r="C221" s="149">
        <v>0</v>
      </c>
      <c r="D221" s="357">
        <v>0</v>
      </c>
      <c r="E221" s="57">
        <v>0</v>
      </c>
      <c r="F221" s="250">
        <v>0</v>
      </c>
      <c r="I221" s="69">
        <v>1</v>
      </c>
      <c r="J221" s="69"/>
      <c r="K221" s="69"/>
    </row>
    <row r="222" spans="1:11" ht="15" customHeight="1" x14ac:dyDescent="0.25">
      <c r="A222" s="1296" t="s">
        <v>2401</v>
      </c>
      <c r="B222" s="1303"/>
      <c r="C222" s="324" t="s">
        <v>2626</v>
      </c>
      <c r="D222" s="310"/>
      <c r="E222" s="57"/>
      <c r="F222" s="451" t="s">
        <v>2679</v>
      </c>
      <c r="I222" s="69"/>
      <c r="J222" s="69"/>
      <c r="K222" s="69">
        <v>1</v>
      </c>
    </row>
    <row r="223" spans="1:11" ht="34.5" customHeight="1" x14ac:dyDescent="0.25">
      <c r="A223" s="1296" t="s">
        <v>2402</v>
      </c>
      <c r="B223" s="1297"/>
      <c r="C223" s="191">
        <v>0</v>
      </c>
      <c r="D223" s="303">
        <v>1</v>
      </c>
      <c r="E223" s="114">
        <v>0</v>
      </c>
      <c r="F223" s="448">
        <v>1</v>
      </c>
      <c r="I223" s="69">
        <v>1</v>
      </c>
      <c r="J223" s="69"/>
      <c r="K223" s="69"/>
    </row>
    <row r="224" spans="1:11" ht="27.75" customHeight="1" x14ac:dyDescent="0.25">
      <c r="A224" s="1296" t="s">
        <v>2404</v>
      </c>
      <c r="B224" s="1297"/>
      <c r="C224" s="192" t="s">
        <v>2405</v>
      </c>
      <c r="D224" s="303">
        <v>1</v>
      </c>
      <c r="E224" s="303" t="s">
        <v>2405</v>
      </c>
      <c r="F224" s="448">
        <v>1</v>
      </c>
      <c r="I224" s="69">
        <v>1</v>
      </c>
      <c r="J224" s="69"/>
      <c r="K224" s="69"/>
    </row>
    <row r="225" spans="1:11" x14ac:dyDescent="0.25">
      <c r="A225" s="1298" t="s">
        <v>2173</v>
      </c>
      <c r="B225" s="1299"/>
      <c r="C225" s="41" t="s">
        <v>2174</v>
      </c>
      <c r="D225" s="42"/>
      <c r="E225" s="43"/>
      <c r="I225" s="70"/>
      <c r="J225" s="70"/>
      <c r="K225" s="70"/>
    </row>
    <row r="226" spans="1:11" ht="22.5" x14ac:dyDescent="0.25">
      <c r="A226" s="1300"/>
      <c r="B226" s="1301"/>
      <c r="C226" s="122" t="s">
        <v>2431</v>
      </c>
      <c r="D226" s="122" t="s">
        <v>2432</v>
      </c>
      <c r="E226" s="122" t="s">
        <v>2175</v>
      </c>
      <c r="F226" s="123" t="s">
        <v>2176</v>
      </c>
      <c r="I226" s="70"/>
      <c r="J226" s="70"/>
      <c r="K226" s="70"/>
    </row>
    <row r="227" spans="1:11" ht="34.5" customHeight="1" x14ac:dyDescent="0.25">
      <c r="A227" s="1296" t="s">
        <v>2408</v>
      </c>
      <c r="B227" s="1297"/>
      <c r="C227" s="343">
        <v>40</v>
      </c>
      <c r="D227" s="304">
        <v>51</v>
      </c>
      <c r="E227" s="57">
        <v>50</v>
      </c>
      <c r="F227" s="250">
        <v>124</v>
      </c>
      <c r="I227" s="69">
        <v>1</v>
      </c>
      <c r="J227" s="69"/>
      <c r="K227" s="69"/>
    </row>
    <row r="228" spans="1:11" ht="20.25" customHeight="1" x14ac:dyDescent="0.25">
      <c r="A228" s="1296" t="s">
        <v>2409</v>
      </c>
      <c r="B228" s="1302"/>
      <c r="C228" s="201">
        <v>30</v>
      </c>
      <c r="D228" s="305">
        <v>18</v>
      </c>
      <c r="E228" s="57">
        <v>40</v>
      </c>
      <c r="F228" s="250">
        <v>18</v>
      </c>
      <c r="I228" s="69"/>
      <c r="J228" s="69">
        <v>1</v>
      </c>
      <c r="K228" s="69"/>
    </row>
    <row r="229" spans="1:11" ht="15.75" customHeight="1" x14ac:dyDescent="0.25">
      <c r="A229" s="1296" t="s">
        <v>2410</v>
      </c>
      <c r="B229" s="1302"/>
      <c r="C229" s="170">
        <v>1</v>
      </c>
      <c r="D229" s="305">
        <v>1</v>
      </c>
      <c r="E229" s="57">
        <v>2</v>
      </c>
      <c r="F229" s="250">
        <v>19</v>
      </c>
      <c r="I229" s="69">
        <v>1</v>
      </c>
      <c r="J229" s="69"/>
      <c r="K229" s="69"/>
    </row>
    <row r="230" spans="1:11" x14ac:dyDescent="0.25">
      <c r="A230" s="1298" t="s">
        <v>2173</v>
      </c>
      <c r="B230" s="1299"/>
      <c r="C230" s="41" t="s">
        <v>2174</v>
      </c>
      <c r="D230" s="42"/>
      <c r="E230" s="43"/>
      <c r="I230" s="70"/>
      <c r="J230" s="70"/>
      <c r="K230" s="70"/>
    </row>
    <row r="231" spans="1:11" ht="22.5" x14ac:dyDescent="0.25">
      <c r="A231" s="1300"/>
      <c r="B231" s="1301"/>
      <c r="C231" s="122" t="s">
        <v>2431</v>
      </c>
      <c r="D231" s="123" t="s">
        <v>2432</v>
      </c>
      <c r="E231" s="122" t="s">
        <v>2175</v>
      </c>
      <c r="F231" s="123" t="s">
        <v>2176</v>
      </c>
      <c r="I231" s="70"/>
      <c r="J231" s="70"/>
      <c r="K231" s="70"/>
    </row>
    <row r="232" spans="1:11" x14ac:dyDescent="0.25">
      <c r="A232" s="1296" t="s">
        <v>2411</v>
      </c>
      <c r="B232" s="1302"/>
      <c r="C232" s="136">
        <v>3.22</v>
      </c>
      <c r="D232" s="356">
        <v>1.67</v>
      </c>
      <c r="E232" s="57">
        <v>3.28</v>
      </c>
      <c r="F232" s="136" t="s">
        <v>2195</v>
      </c>
      <c r="I232" s="69"/>
      <c r="J232" s="69"/>
      <c r="K232" s="69">
        <v>1</v>
      </c>
    </row>
    <row r="233" spans="1:11" ht="23.25" customHeight="1" x14ac:dyDescent="0.25">
      <c r="A233" s="1296" t="s">
        <v>2413</v>
      </c>
      <c r="B233" s="1302"/>
      <c r="C233" s="145" t="s">
        <v>2414</v>
      </c>
      <c r="D233" s="356">
        <v>87</v>
      </c>
      <c r="E233" s="57" t="s">
        <v>2414</v>
      </c>
      <c r="F233" s="145" t="s">
        <v>2680</v>
      </c>
      <c r="I233" s="69"/>
      <c r="J233" s="69"/>
      <c r="K233" s="69">
        <v>1</v>
      </c>
    </row>
    <row r="234" spans="1:11" ht="32.25" customHeight="1" x14ac:dyDescent="0.25">
      <c r="A234" s="1296" t="s">
        <v>2402</v>
      </c>
      <c r="B234" s="1297"/>
      <c r="C234" s="191">
        <v>0</v>
      </c>
      <c r="D234" s="303">
        <v>1</v>
      </c>
      <c r="E234" s="310">
        <v>0</v>
      </c>
      <c r="F234" s="448">
        <v>1</v>
      </c>
      <c r="I234" s="69">
        <v>1</v>
      </c>
      <c r="J234" s="69"/>
      <c r="K234" s="69"/>
    </row>
    <row r="235" spans="1:11" ht="33" customHeight="1" x14ac:dyDescent="0.25">
      <c r="A235" s="1296" t="s">
        <v>2404</v>
      </c>
      <c r="B235" s="1297"/>
      <c r="C235" s="192" t="s">
        <v>2405</v>
      </c>
      <c r="D235" s="303">
        <v>1</v>
      </c>
      <c r="E235" s="303" t="s">
        <v>2405</v>
      </c>
      <c r="F235" s="448">
        <v>1</v>
      </c>
      <c r="I235" s="69">
        <v>1</v>
      </c>
      <c r="J235" s="69"/>
      <c r="K235" s="69"/>
    </row>
    <row r="236" spans="1:11" ht="15" customHeight="1" x14ac:dyDescent="0.25">
      <c r="A236" s="1296" t="s">
        <v>2417</v>
      </c>
      <c r="B236" s="1297"/>
      <c r="C236" s="191" t="s">
        <v>2634</v>
      </c>
      <c r="D236" s="191"/>
      <c r="E236" s="191"/>
      <c r="F236" s="487" t="s">
        <v>2306</v>
      </c>
      <c r="I236" s="69"/>
      <c r="J236" s="69"/>
      <c r="K236" s="69">
        <v>1</v>
      </c>
    </row>
    <row r="237" spans="1:11" ht="16.5" customHeight="1" x14ac:dyDescent="0.25">
      <c r="A237" s="49" t="s">
        <v>2681</v>
      </c>
      <c r="B237" s="31"/>
      <c r="C237" s="31"/>
      <c r="D237" s="31"/>
      <c r="E237" s="31"/>
      <c r="F237" s="373"/>
      <c r="I237" s="70"/>
      <c r="J237" s="70"/>
      <c r="K237" s="70"/>
    </row>
    <row r="238" spans="1:11" x14ac:dyDescent="0.25">
      <c r="A238" s="1298" t="s">
        <v>2173</v>
      </c>
      <c r="B238" s="1299"/>
      <c r="C238" s="41" t="s">
        <v>2174</v>
      </c>
      <c r="D238" s="42"/>
      <c r="E238" s="307"/>
      <c r="I238" s="70"/>
      <c r="J238" s="70"/>
      <c r="K238" s="70"/>
    </row>
    <row r="239" spans="1:11" ht="22.5" x14ac:dyDescent="0.25">
      <c r="A239" s="1300"/>
      <c r="B239" s="1301"/>
      <c r="C239" s="118" t="s">
        <v>2431</v>
      </c>
      <c r="D239" s="321" t="s">
        <v>2432</v>
      </c>
      <c r="E239" s="118" t="s">
        <v>2175</v>
      </c>
      <c r="F239" s="119" t="s">
        <v>2176</v>
      </c>
      <c r="I239" s="70"/>
      <c r="J239" s="70"/>
      <c r="K239" s="70"/>
    </row>
    <row r="240" spans="1:11" ht="15" customHeight="1" x14ac:dyDescent="0.25">
      <c r="A240" s="1296" t="s">
        <v>2420</v>
      </c>
      <c r="B240" s="1302"/>
      <c r="C240" s="145">
        <v>0</v>
      </c>
      <c r="D240" s="452" t="s">
        <v>533</v>
      </c>
      <c r="E240" s="57">
        <v>0</v>
      </c>
      <c r="F240" s="250">
        <v>0</v>
      </c>
      <c r="I240" s="69">
        <v>1</v>
      </c>
      <c r="J240" s="69"/>
      <c r="K240" s="69"/>
    </row>
    <row r="241" spans="1:12" ht="15" customHeight="1" x14ac:dyDescent="0.25">
      <c r="A241" s="1296" t="s">
        <v>2421</v>
      </c>
      <c r="B241" s="1297"/>
      <c r="C241" s="390" t="s">
        <v>2626</v>
      </c>
      <c r="D241" s="444"/>
      <c r="E241" s="57"/>
      <c r="F241" s="57" t="s">
        <v>2195</v>
      </c>
      <c r="I241" s="69"/>
      <c r="J241" s="69"/>
      <c r="K241" s="69">
        <v>1</v>
      </c>
    </row>
    <row r="242" spans="1:12" ht="15" customHeight="1" x14ac:dyDescent="0.25">
      <c r="A242" s="1296" t="s">
        <v>2422</v>
      </c>
      <c r="B242" s="1302"/>
      <c r="C242" s="149">
        <v>1</v>
      </c>
      <c r="D242" s="357">
        <v>1</v>
      </c>
      <c r="E242" s="57">
        <v>0</v>
      </c>
      <c r="F242" s="250">
        <v>0</v>
      </c>
      <c r="I242" s="69">
        <v>1</v>
      </c>
      <c r="J242" s="69"/>
      <c r="K242" s="69"/>
    </row>
    <row r="243" spans="1:12" ht="15" customHeight="1" x14ac:dyDescent="0.25">
      <c r="A243" s="1296" t="s">
        <v>2422</v>
      </c>
      <c r="B243" s="1297"/>
      <c r="C243" s="324" t="s">
        <v>2634</v>
      </c>
      <c r="D243" s="310"/>
      <c r="E243" s="57"/>
      <c r="F243" s="57" t="s">
        <v>2195</v>
      </c>
      <c r="I243" s="69"/>
      <c r="J243" s="69"/>
      <c r="K243" s="69">
        <v>1</v>
      </c>
    </row>
    <row r="244" spans="1:12" ht="15" customHeight="1" x14ac:dyDescent="0.25">
      <c r="A244" s="1159"/>
      <c r="B244" s="377"/>
      <c r="C244" s="375"/>
      <c r="D244" s="375"/>
      <c r="H244" s="245" t="s">
        <v>2424</v>
      </c>
      <c r="I244" s="246">
        <v>9</v>
      </c>
      <c r="J244" s="246">
        <v>2</v>
      </c>
      <c r="K244" s="246">
        <v>9</v>
      </c>
    </row>
    <row r="245" spans="1:12" ht="15" customHeight="1" x14ac:dyDescent="0.25">
      <c r="A245" s="1159"/>
      <c r="B245" s="377"/>
      <c r="C245" s="375"/>
      <c r="D245" s="375"/>
      <c r="I245" s="70"/>
      <c r="J245" s="70"/>
      <c r="K245" s="70"/>
    </row>
    <row r="246" spans="1:12" x14ac:dyDescent="0.25">
      <c r="A246" s="1298" t="s">
        <v>2173</v>
      </c>
      <c r="B246" s="1299"/>
      <c r="C246" s="41" t="s">
        <v>2174</v>
      </c>
      <c r="D246" s="42"/>
      <c r="E246" s="43"/>
      <c r="I246" s="70"/>
      <c r="J246" s="70"/>
      <c r="K246" s="70"/>
    </row>
    <row r="247" spans="1:12" ht="22.5" x14ac:dyDescent="0.25">
      <c r="A247" s="1300"/>
      <c r="B247" s="1301"/>
      <c r="C247" s="118" t="s">
        <v>2431</v>
      </c>
      <c r="D247" s="119" t="s">
        <v>2432</v>
      </c>
      <c r="E247" s="122" t="s">
        <v>2175</v>
      </c>
      <c r="F247" s="123" t="s">
        <v>2176</v>
      </c>
      <c r="I247" s="70"/>
      <c r="J247" s="70"/>
      <c r="K247" s="70"/>
    </row>
    <row r="248" spans="1:12" ht="27" customHeight="1" x14ac:dyDescent="0.25">
      <c r="A248" s="1296" t="s">
        <v>2425</v>
      </c>
      <c r="B248" s="1302"/>
      <c r="C248" s="145">
        <v>59</v>
      </c>
      <c r="D248" s="452" t="s">
        <v>2636</v>
      </c>
      <c r="E248" s="180">
        <v>62</v>
      </c>
      <c r="F248" s="180" t="s">
        <v>2195</v>
      </c>
      <c r="I248" s="69"/>
      <c r="J248" s="69"/>
      <c r="K248" s="69">
        <v>1</v>
      </c>
    </row>
    <row r="249" spans="1:12" ht="15" customHeight="1" x14ac:dyDescent="0.25">
      <c r="A249" s="1296" t="s">
        <v>2426</v>
      </c>
      <c r="B249" s="1297"/>
      <c r="C249" s="324" t="s">
        <v>2637</v>
      </c>
      <c r="D249" s="444"/>
      <c r="E249" s="57"/>
      <c r="F249" s="57" t="s">
        <v>2195</v>
      </c>
      <c r="I249" s="69"/>
      <c r="J249" s="69"/>
      <c r="K249" s="217">
        <v>1</v>
      </c>
    </row>
    <row r="250" spans="1:12" ht="15" customHeight="1" x14ac:dyDescent="0.25">
      <c r="A250" s="1296" t="s">
        <v>2427</v>
      </c>
      <c r="B250" s="1302"/>
      <c r="C250" s="151">
        <v>191</v>
      </c>
      <c r="D250" s="494">
        <v>191</v>
      </c>
      <c r="E250" s="180">
        <v>200</v>
      </c>
      <c r="F250" s="180" t="s">
        <v>2195</v>
      </c>
      <c r="I250" s="69"/>
      <c r="J250" s="220"/>
      <c r="K250" s="69">
        <v>1</v>
      </c>
    </row>
    <row r="251" spans="1:12" ht="15" customHeight="1" x14ac:dyDescent="0.25">
      <c r="A251" s="78" t="s">
        <v>2639</v>
      </c>
      <c r="B251" s="374"/>
      <c r="H251" s="245" t="s">
        <v>2428</v>
      </c>
      <c r="I251" s="246"/>
      <c r="J251" s="246"/>
      <c r="K251" s="246">
        <v>3</v>
      </c>
    </row>
    <row r="252" spans="1:12" ht="15" customHeight="1" x14ac:dyDescent="0.25">
      <c r="A252" s="30"/>
      <c r="B252" s="374"/>
    </row>
    <row r="253" spans="1:12" x14ac:dyDescent="0.25">
      <c r="A253" s="78"/>
      <c r="G253" s="219" t="s">
        <v>2160</v>
      </c>
      <c r="H253" s="219"/>
      <c r="I253" s="69">
        <f>SUM(I61+I81+I98+I124+I162+I188+I244+I251+I213)</f>
        <v>69</v>
      </c>
      <c r="J253" s="69">
        <f>SUM(J61+J81+J98+J124+J162+J188+J244+J251+J213)</f>
        <v>13</v>
      </c>
      <c r="K253" s="220">
        <f>SUM(K61+K81+K98+K124+K162+K188+K244+K251+K213)</f>
        <v>44</v>
      </c>
      <c r="L253" s="69">
        <f>SUM(I253:K253)</f>
        <v>126</v>
      </c>
    </row>
    <row r="254" spans="1:12" ht="45" x14ac:dyDescent="0.25">
      <c r="A254" s="78"/>
      <c r="I254" s="216" t="s">
        <v>2179</v>
      </c>
      <c r="J254" s="69" t="s">
        <v>2180</v>
      </c>
      <c r="K254" s="216" t="s">
        <v>2181</v>
      </c>
    </row>
  </sheetData>
  <mergeCells count="164">
    <mergeCell ref="A224:B224"/>
    <mergeCell ref="A225:B226"/>
    <mergeCell ref="A227:B227"/>
    <mergeCell ref="A228:B228"/>
    <mergeCell ref="A229:B229"/>
    <mergeCell ref="A230:B231"/>
    <mergeCell ref="A218:B218"/>
    <mergeCell ref="A219:B219"/>
    <mergeCell ref="A220:B220"/>
    <mergeCell ref="A221:B221"/>
    <mergeCell ref="A222:B222"/>
    <mergeCell ref="A223:B223"/>
    <mergeCell ref="A249:B249"/>
    <mergeCell ref="A250:B250"/>
    <mergeCell ref="A240:B240"/>
    <mergeCell ref="A241:B241"/>
    <mergeCell ref="A242:B242"/>
    <mergeCell ref="A243:B243"/>
    <mergeCell ref="A246:B247"/>
    <mergeCell ref="A248:B248"/>
    <mergeCell ref="A232:B232"/>
    <mergeCell ref="A233:B233"/>
    <mergeCell ref="A234:B234"/>
    <mergeCell ref="A235:B235"/>
    <mergeCell ref="A236:B236"/>
    <mergeCell ref="A238:B239"/>
    <mergeCell ref="A209:B209"/>
    <mergeCell ref="A210:B210"/>
    <mergeCell ref="A211:B211"/>
    <mergeCell ref="A212:B212"/>
    <mergeCell ref="A215:B216"/>
    <mergeCell ref="A217:B217"/>
    <mergeCell ref="A202:B202"/>
    <mergeCell ref="A203:B204"/>
    <mergeCell ref="A205:B205"/>
    <mergeCell ref="A206:B206"/>
    <mergeCell ref="A207:B207"/>
    <mergeCell ref="A208:B208"/>
    <mergeCell ref="A195:B195"/>
    <mergeCell ref="A196:B197"/>
    <mergeCell ref="A198:B198"/>
    <mergeCell ref="A199:B199"/>
    <mergeCell ref="A200:B200"/>
    <mergeCell ref="A201:B201"/>
    <mergeCell ref="A186:B186"/>
    <mergeCell ref="A187:B187"/>
    <mergeCell ref="A190:B191"/>
    <mergeCell ref="A192:B192"/>
    <mergeCell ref="A193:B193"/>
    <mergeCell ref="A194:B194"/>
    <mergeCell ref="A179:B179"/>
    <mergeCell ref="A180:B180"/>
    <mergeCell ref="A181:B181"/>
    <mergeCell ref="A183:B184"/>
    <mergeCell ref="A185:B185"/>
    <mergeCell ref="A166:B166"/>
    <mergeCell ref="A167:B167"/>
    <mergeCell ref="A168:B168"/>
    <mergeCell ref="A169:B169"/>
    <mergeCell ref="A170:B170"/>
    <mergeCell ref="A177:B178"/>
    <mergeCell ref="A158:B159"/>
    <mergeCell ref="A160:B160"/>
    <mergeCell ref="A161:B161"/>
    <mergeCell ref="A164:B165"/>
    <mergeCell ref="A140:B140"/>
    <mergeCell ref="A141:B141"/>
    <mergeCell ref="A142:B143"/>
    <mergeCell ref="A144:B144"/>
    <mergeCell ref="A145:A153"/>
    <mergeCell ref="A154:A156"/>
    <mergeCell ref="A126:B127"/>
    <mergeCell ref="A128:A132"/>
    <mergeCell ref="A133:B133"/>
    <mergeCell ref="A134:A135"/>
    <mergeCell ref="A136:A137"/>
    <mergeCell ref="A138:B139"/>
    <mergeCell ref="A113:B113"/>
    <mergeCell ref="A114:B114"/>
    <mergeCell ref="A117:B118"/>
    <mergeCell ref="A119:A121"/>
    <mergeCell ref="A122:B122"/>
    <mergeCell ref="A123:B123"/>
    <mergeCell ref="A116:E116"/>
    <mergeCell ref="A102:A107"/>
    <mergeCell ref="D102:D110"/>
    <mergeCell ref="F102:F110"/>
    <mergeCell ref="A109:B109"/>
    <mergeCell ref="A110:B110"/>
    <mergeCell ref="A111:B112"/>
    <mergeCell ref="A91:B91"/>
    <mergeCell ref="A93:B94"/>
    <mergeCell ref="A95:B95"/>
    <mergeCell ref="A96:B96"/>
    <mergeCell ref="A97:B97"/>
    <mergeCell ref="A100:B101"/>
    <mergeCell ref="A85:B85"/>
    <mergeCell ref="A86:B86"/>
    <mergeCell ref="A87:B87"/>
    <mergeCell ref="A88:B88"/>
    <mergeCell ref="A89:B89"/>
    <mergeCell ref="A90:B90"/>
    <mergeCell ref="A75:B75"/>
    <mergeCell ref="A76:B76"/>
    <mergeCell ref="A77:B77"/>
    <mergeCell ref="A78:B78"/>
    <mergeCell ref="A79:B79"/>
    <mergeCell ref="A83:B84"/>
    <mergeCell ref="A67:B68"/>
    <mergeCell ref="A69:B69"/>
    <mergeCell ref="A70:B70"/>
    <mergeCell ref="A71:B71"/>
    <mergeCell ref="A72:B72"/>
    <mergeCell ref="A73:B74"/>
    <mergeCell ref="A56:B57"/>
    <mergeCell ref="A58:B58"/>
    <mergeCell ref="A59:B59"/>
    <mergeCell ref="A63:B64"/>
    <mergeCell ref="A65:B65"/>
    <mergeCell ref="A66:B66"/>
    <mergeCell ref="F18:F21"/>
    <mergeCell ref="A22:A23"/>
    <mergeCell ref="A24:B24"/>
    <mergeCell ref="I46:I47"/>
    <mergeCell ref="J46:J47"/>
    <mergeCell ref="A54:B54"/>
    <mergeCell ref="A49:B50"/>
    <mergeCell ref="A51:B51"/>
    <mergeCell ref="C51:E51"/>
    <mergeCell ref="A52:B52"/>
    <mergeCell ref="A53:B53"/>
    <mergeCell ref="F46:F47"/>
    <mergeCell ref="A28:D28"/>
    <mergeCell ref="A31:B32"/>
    <mergeCell ref="A33:B33"/>
    <mergeCell ref="A34:A41"/>
    <mergeCell ref="A44:B45"/>
    <mergeCell ref="A46:A47"/>
    <mergeCell ref="D46:D47"/>
    <mergeCell ref="C24:E24"/>
    <mergeCell ref="C181:E181"/>
    <mergeCell ref="K46:K47"/>
    <mergeCell ref="K102:K107"/>
    <mergeCell ref="A1:B2"/>
    <mergeCell ref="A3:A5"/>
    <mergeCell ref="D3:D5"/>
    <mergeCell ref="F3:F5"/>
    <mergeCell ref="A6:A17"/>
    <mergeCell ref="D6:D13"/>
    <mergeCell ref="I18:I21"/>
    <mergeCell ref="J18:J21"/>
    <mergeCell ref="K18:K21"/>
    <mergeCell ref="I34:I41"/>
    <mergeCell ref="J34:J41"/>
    <mergeCell ref="K34:K41"/>
    <mergeCell ref="I3:I5"/>
    <mergeCell ref="J3:J5"/>
    <mergeCell ref="K3:K5"/>
    <mergeCell ref="I6:I17"/>
    <mergeCell ref="J6:J17"/>
    <mergeCell ref="K6:K17"/>
    <mergeCell ref="F6:F13"/>
    <mergeCell ref="A18:A21"/>
    <mergeCell ref="D18:D21"/>
  </mergeCells>
  <hyperlinks>
    <hyperlink ref="A174" r:id="rId1" xr:uid="{2919A2D5-C0AE-469F-80DB-BE27A88DD954}"/>
    <hyperlink ref="A175" r:id="rId2" xr:uid="{DD114F6D-37BE-4563-B08D-84705AF50840}"/>
    <hyperlink ref="A176" r:id="rId3" xr:uid="{04D2AC7E-F6C5-4BDC-B183-29C287C0AE45}"/>
  </hyperlinks>
  <pageMargins left="0.7" right="0.7" top="0.75" bottom="0.75" header="0.3" footer="0.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2:M23"/>
  <sheetViews>
    <sheetView zoomScale="85" zoomScaleNormal="85" workbookViewId="0">
      <selection activeCell="G23" sqref="G23"/>
    </sheetView>
  </sheetViews>
  <sheetFormatPr defaultRowHeight="15" x14ac:dyDescent="0.25"/>
  <cols>
    <col min="1" max="1" width="13" customWidth="1"/>
    <col min="2" max="2" width="30" customWidth="1"/>
    <col min="3" max="3" width="41.140625" customWidth="1"/>
    <col min="4" max="4" width="13.7109375" customWidth="1"/>
    <col min="5" max="6" width="16.85546875" customWidth="1"/>
    <col min="7" max="7" width="13.85546875" customWidth="1"/>
    <col min="8" max="8" width="54.5703125" customWidth="1"/>
    <col min="9" max="9" width="59.85546875" customWidth="1"/>
    <col min="11" max="11" width="13.85546875" hidden="1" customWidth="1"/>
    <col min="12" max="12" width="54.5703125" hidden="1" customWidth="1"/>
    <col min="13" max="13" width="59.85546875" hidden="1" customWidth="1"/>
    <col min="14" max="14" width="9.140625" customWidth="1"/>
  </cols>
  <sheetData>
    <row r="2" spans="1:13" x14ac:dyDescent="0.25">
      <c r="A2" s="1138"/>
      <c r="B2" s="3" t="s">
        <v>2</v>
      </c>
      <c r="C2" s="1"/>
      <c r="D2" s="1"/>
      <c r="E2" s="1"/>
      <c r="F2" s="4" t="s">
        <v>3</v>
      </c>
      <c r="G2" s="1"/>
      <c r="H2" s="1210"/>
      <c r="I2" s="1228"/>
    </row>
    <row r="3" spans="1:13" ht="33" customHeight="1" x14ac:dyDescent="0.25">
      <c r="A3" s="1216" t="s">
        <v>4</v>
      </c>
      <c r="B3" s="1211" t="s">
        <v>5</v>
      </c>
      <c r="C3" s="1211" t="s">
        <v>6</v>
      </c>
      <c r="D3" s="1219" t="s">
        <v>7</v>
      </c>
      <c r="E3" s="1221" t="s">
        <v>8</v>
      </c>
      <c r="F3" s="1250"/>
      <c r="G3" s="1211" t="s">
        <v>9</v>
      </c>
      <c r="H3" s="1213" t="s">
        <v>10</v>
      </c>
      <c r="I3" s="1215" t="s">
        <v>11</v>
      </c>
      <c r="K3" s="1211" t="s">
        <v>9</v>
      </c>
      <c r="L3" s="1213" t="s">
        <v>12</v>
      </c>
      <c r="M3" s="1215" t="s">
        <v>11</v>
      </c>
    </row>
    <row r="4" spans="1:13" ht="40.5" customHeight="1" x14ac:dyDescent="0.25">
      <c r="A4" s="1223"/>
      <c r="B4" s="1224"/>
      <c r="C4" s="1224"/>
      <c r="D4" s="1224"/>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289</v>
      </c>
      <c r="B6" s="1070" t="s">
        <v>290</v>
      </c>
      <c r="C6" s="2"/>
      <c r="D6" s="1071"/>
      <c r="E6" s="1072"/>
      <c r="F6" s="1072"/>
      <c r="G6" s="1072"/>
      <c r="H6" s="1072"/>
      <c r="I6" s="1072"/>
      <c r="K6" s="1072"/>
      <c r="L6" s="1072"/>
      <c r="M6" s="1072"/>
    </row>
    <row r="7" spans="1:13" x14ac:dyDescent="0.25">
      <c r="A7" s="17" t="s">
        <v>291</v>
      </c>
      <c r="B7" s="1070" t="s">
        <v>292</v>
      </c>
      <c r="C7" s="1070"/>
      <c r="D7" s="1069"/>
      <c r="E7" s="1074"/>
      <c r="F7" s="1074"/>
      <c r="G7" s="1074"/>
      <c r="H7" s="1074"/>
      <c r="I7" s="1074"/>
      <c r="K7" s="1074"/>
      <c r="L7" s="1074"/>
      <c r="M7" s="1074"/>
    </row>
    <row r="8" spans="1:13" ht="87.75" customHeight="1" x14ac:dyDescent="0.25">
      <c r="A8" s="10" t="s">
        <v>293</v>
      </c>
      <c r="B8" s="27" t="s">
        <v>294</v>
      </c>
      <c r="C8" s="1206" t="s">
        <v>295</v>
      </c>
      <c r="D8" s="10" t="s">
        <v>57</v>
      </c>
      <c r="E8" s="10" t="s">
        <v>250</v>
      </c>
      <c r="F8" s="58"/>
      <c r="G8" s="227" t="s">
        <v>26</v>
      </c>
      <c r="H8" s="108" t="s">
        <v>296</v>
      </c>
      <c r="I8" s="83" t="s">
        <v>297</v>
      </c>
      <c r="K8" s="102" t="s">
        <v>26</v>
      </c>
      <c r="L8" s="260" t="s">
        <v>298</v>
      </c>
      <c r="M8" s="260" t="s">
        <v>299</v>
      </c>
    </row>
    <row r="9" spans="1:13" ht="61.5" customHeight="1" x14ac:dyDescent="0.25">
      <c r="A9" s="12" t="s">
        <v>300</v>
      </c>
      <c r="B9" s="14" t="s">
        <v>301</v>
      </c>
      <c r="C9" s="1267"/>
      <c r="D9" s="26" t="s">
        <v>57</v>
      </c>
      <c r="E9" s="12" t="s">
        <v>205</v>
      </c>
      <c r="F9" s="124"/>
      <c r="G9" s="227" t="s">
        <v>26</v>
      </c>
      <c r="H9" s="108" t="s">
        <v>302</v>
      </c>
      <c r="I9" s="83" t="s">
        <v>303</v>
      </c>
      <c r="K9" s="12" t="s">
        <v>26</v>
      </c>
      <c r="L9" s="84" t="s">
        <v>302</v>
      </c>
      <c r="M9" s="84" t="s">
        <v>304</v>
      </c>
    </row>
    <row r="10" spans="1:13" x14ac:dyDescent="0.25">
      <c r="A10" s="78"/>
      <c r="G10" s="13"/>
      <c r="H10" s="15"/>
      <c r="I10" s="1128"/>
      <c r="K10" s="13"/>
      <c r="L10" s="15"/>
      <c r="M10" s="1128"/>
    </row>
    <row r="11" spans="1:13" ht="15" customHeight="1" x14ac:dyDescent="0.25">
      <c r="A11" s="17" t="s">
        <v>305</v>
      </c>
      <c r="B11" s="1085" t="s">
        <v>306</v>
      </c>
      <c r="C11" s="16"/>
      <c r="D11" s="17"/>
      <c r="E11" s="17"/>
      <c r="F11" s="17"/>
      <c r="G11" s="13"/>
      <c r="H11" s="15"/>
      <c r="I11" s="15"/>
      <c r="K11" s="13"/>
      <c r="L11" s="15"/>
      <c r="M11" s="15"/>
    </row>
    <row r="12" spans="1:13" ht="28.5" customHeight="1" x14ac:dyDescent="0.25">
      <c r="A12" s="10" t="s">
        <v>307</v>
      </c>
      <c r="B12" s="11" t="s">
        <v>308</v>
      </c>
      <c r="C12" s="1206" t="s">
        <v>309</v>
      </c>
      <c r="D12" s="10" t="s">
        <v>57</v>
      </c>
      <c r="E12" s="28" t="s">
        <v>250</v>
      </c>
      <c r="F12" s="58" t="s">
        <v>310</v>
      </c>
      <c r="G12" s="227" t="s">
        <v>26</v>
      </c>
      <c r="H12" s="108" t="s">
        <v>311</v>
      </c>
      <c r="I12" s="83" t="s">
        <v>312</v>
      </c>
      <c r="K12" s="102" t="s">
        <v>26</v>
      </c>
      <c r="L12" s="260" t="s">
        <v>313</v>
      </c>
      <c r="M12" s="260" t="s">
        <v>314</v>
      </c>
    </row>
    <row r="13" spans="1:13" ht="39.75" customHeight="1" x14ac:dyDescent="0.25">
      <c r="A13" s="26" t="s">
        <v>315</v>
      </c>
      <c r="B13" s="27" t="s">
        <v>316</v>
      </c>
      <c r="C13" s="1209"/>
      <c r="D13" s="26" t="s">
        <v>73</v>
      </c>
      <c r="E13" s="24" t="s">
        <v>250</v>
      </c>
      <c r="F13" s="110" t="s">
        <v>286</v>
      </c>
      <c r="G13" s="227" t="s">
        <v>26</v>
      </c>
      <c r="H13" s="108" t="s">
        <v>317</v>
      </c>
      <c r="I13" s="83" t="s">
        <v>318</v>
      </c>
      <c r="K13" s="102" t="s">
        <v>26</v>
      </c>
      <c r="L13" s="260" t="s">
        <v>319</v>
      </c>
      <c r="M13" s="260" t="s">
        <v>320</v>
      </c>
    </row>
    <row r="14" spans="1:13" ht="39" customHeight="1" x14ac:dyDescent="0.25">
      <c r="A14" s="26" t="s">
        <v>321</v>
      </c>
      <c r="B14" s="27" t="s">
        <v>322</v>
      </c>
      <c r="C14" s="1207"/>
      <c r="D14" s="26" t="s">
        <v>73</v>
      </c>
      <c r="E14" s="24" t="s">
        <v>286</v>
      </c>
      <c r="F14" s="110" t="s">
        <v>310</v>
      </c>
      <c r="G14" s="227" t="s">
        <v>26</v>
      </c>
      <c r="H14" s="107" t="s">
        <v>323</v>
      </c>
      <c r="I14" s="228" t="s">
        <v>324</v>
      </c>
      <c r="K14" s="102" t="s">
        <v>26</v>
      </c>
      <c r="L14" s="264" t="s">
        <v>323</v>
      </c>
      <c r="M14" s="264" t="s">
        <v>324</v>
      </c>
    </row>
    <row r="15" spans="1:13" ht="15" customHeight="1" x14ac:dyDescent="0.25">
      <c r="A15" s="78"/>
      <c r="G15" s="13"/>
      <c r="H15" s="117"/>
      <c r="I15" s="117"/>
      <c r="K15" s="13"/>
      <c r="L15" s="117"/>
      <c r="M15" s="117"/>
    </row>
    <row r="16" spans="1:13" ht="16.5" customHeight="1" x14ac:dyDescent="0.25">
      <c r="A16" s="17" t="s">
        <v>325</v>
      </c>
      <c r="B16" s="16" t="s">
        <v>326</v>
      </c>
      <c r="C16" s="16"/>
      <c r="D16" s="16"/>
      <c r="E16" s="17"/>
      <c r="F16" s="17"/>
      <c r="G16" s="13"/>
      <c r="H16" s="15"/>
      <c r="I16" s="15"/>
      <c r="K16" s="13"/>
      <c r="L16" s="15"/>
      <c r="M16" s="15"/>
    </row>
    <row r="17" spans="1:13" ht="39.75" customHeight="1" x14ac:dyDescent="0.25">
      <c r="A17" s="10" t="s">
        <v>327</v>
      </c>
      <c r="B17" s="11" t="s">
        <v>328</v>
      </c>
      <c r="C17" s="1206" t="s">
        <v>329</v>
      </c>
      <c r="D17" s="10" t="s">
        <v>57</v>
      </c>
      <c r="E17" s="24" t="s">
        <v>250</v>
      </c>
      <c r="F17" s="60"/>
      <c r="G17" s="227" t="s">
        <v>26</v>
      </c>
      <c r="H17" s="108" t="s">
        <v>330</v>
      </c>
      <c r="I17" s="83" t="s">
        <v>331</v>
      </c>
      <c r="K17" s="102" t="s">
        <v>26</v>
      </c>
      <c r="L17" s="260" t="s">
        <v>332</v>
      </c>
      <c r="M17" s="260" t="s">
        <v>333</v>
      </c>
    </row>
    <row r="18" spans="1:13" ht="120.75" customHeight="1" x14ac:dyDescent="0.25">
      <c r="A18" s="10" t="s">
        <v>334</v>
      </c>
      <c r="B18" s="30" t="s">
        <v>335</v>
      </c>
      <c r="C18" s="1209"/>
      <c r="D18" s="10" t="s">
        <v>57</v>
      </c>
      <c r="E18" s="24" t="s">
        <v>250</v>
      </c>
      <c r="F18" s="58"/>
      <c r="G18" s="227" t="s">
        <v>26</v>
      </c>
      <c r="H18" s="108" t="s">
        <v>336</v>
      </c>
      <c r="I18" s="83" t="s">
        <v>337</v>
      </c>
      <c r="K18" s="102" t="s">
        <v>26</v>
      </c>
      <c r="L18" s="260" t="s">
        <v>338</v>
      </c>
      <c r="M18" s="260" t="s">
        <v>339</v>
      </c>
    </row>
    <row r="19" spans="1:13" ht="39" customHeight="1" x14ac:dyDescent="0.25">
      <c r="A19" s="10" t="s">
        <v>340</v>
      </c>
      <c r="B19" s="27" t="s">
        <v>341</v>
      </c>
      <c r="C19" s="1207"/>
      <c r="D19" s="10" t="s">
        <v>57</v>
      </c>
      <c r="E19" s="24" t="s">
        <v>250</v>
      </c>
      <c r="F19" s="61"/>
      <c r="G19" s="227" t="s">
        <v>26</v>
      </c>
      <c r="H19" s="108" t="s">
        <v>342</v>
      </c>
      <c r="I19" s="83" t="s">
        <v>343</v>
      </c>
      <c r="K19" s="102" t="s">
        <v>26</v>
      </c>
      <c r="L19" s="260" t="s">
        <v>342</v>
      </c>
      <c r="M19" s="260" t="s">
        <v>343</v>
      </c>
    </row>
    <row r="20" spans="1:13" ht="16.5" customHeight="1" x14ac:dyDescent="0.25">
      <c r="A20" s="78"/>
      <c r="G20" s="25"/>
      <c r="H20" s="36"/>
      <c r="I20" s="36"/>
      <c r="K20" s="25"/>
      <c r="L20" s="36"/>
      <c r="M20" s="36"/>
    </row>
    <row r="21" spans="1:13" ht="13.15" customHeight="1" x14ac:dyDescent="0.25">
      <c r="A21" s="17" t="s">
        <v>344</v>
      </c>
      <c r="B21" s="16" t="s">
        <v>345</v>
      </c>
      <c r="C21" s="16"/>
      <c r="D21" s="16"/>
      <c r="E21" s="17"/>
      <c r="F21" s="17"/>
      <c r="G21" s="25"/>
      <c r="H21" s="36"/>
      <c r="I21" s="36"/>
      <c r="K21" s="25"/>
      <c r="L21" s="36"/>
      <c r="M21" s="36"/>
    </row>
    <row r="22" spans="1:13" ht="73.5" customHeight="1" x14ac:dyDescent="0.25">
      <c r="A22" s="10" t="s">
        <v>346</v>
      </c>
      <c r="B22" s="11" t="s">
        <v>347</v>
      </c>
      <c r="C22" s="1266" t="s">
        <v>348</v>
      </c>
      <c r="D22" s="10" t="s">
        <v>87</v>
      </c>
      <c r="E22" s="24" t="s">
        <v>250</v>
      </c>
      <c r="F22" s="58" t="s">
        <v>265</v>
      </c>
      <c r="G22" s="227" t="s">
        <v>26</v>
      </c>
      <c r="H22" s="108" t="s">
        <v>349</v>
      </c>
      <c r="I22" s="83" t="s">
        <v>350</v>
      </c>
      <c r="K22" s="102" t="s">
        <v>26</v>
      </c>
      <c r="L22" s="260" t="s">
        <v>349</v>
      </c>
      <c r="M22" s="260" t="s">
        <v>351</v>
      </c>
    </row>
    <row r="23" spans="1:13" ht="50.25" customHeight="1" x14ac:dyDescent="0.25">
      <c r="A23" s="12" t="s">
        <v>352</v>
      </c>
      <c r="B23" s="27" t="s">
        <v>353</v>
      </c>
      <c r="C23" s="1254"/>
      <c r="D23" s="12" t="s">
        <v>73</v>
      </c>
      <c r="E23" s="24" t="s">
        <v>250</v>
      </c>
      <c r="F23" s="124" t="s">
        <v>354</v>
      </c>
      <c r="G23" s="227" t="s">
        <v>26</v>
      </c>
      <c r="H23" s="108" t="s">
        <v>355</v>
      </c>
      <c r="I23" s="83" t="s">
        <v>356</v>
      </c>
      <c r="K23" s="12" t="s">
        <v>26</v>
      </c>
      <c r="L23" s="84" t="s">
        <v>355</v>
      </c>
      <c r="M23" s="84" t="s">
        <v>357</v>
      </c>
    </row>
  </sheetData>
  <mergeCells count="16">
    <mergeCell ref="K3:K4"/>
    <mergeCell ref="L3:L4"/>
    <mergeCell ref="M3:M4"/>
    <mergeCell ref="A3:A4"/>
    <mergeCell ref="B3:B4"/>
    <mergeCell ref="C3:C4"/>
    <mergeCell ref="D3:D4"/>
    <mergeCell ref="E3:F3"/>
    <mergeCell ref="C12:C14"/>
    <mergeCell ref="C22:C23"/>
    <mergeCell ref="C17:C19"/>
    <mergeCell ref="C8:C9"/>
    <mergeCell ref="H2:I2"/>
    <mergeCell ref="G3:G4"/>
    <mergeCell ref="H3:H4"/>
    <mergeCell ref="I3:I4"/>
  </mergeCells>
  <conditionalFormatting sqref="A8 C8:F8 A9:B9 E9:F9 A11:F11 A12:D12 F12 A16:F16 A17:D17 F17:F18 A18:A19">
    <cfRule type="cellIs" dxfId="217" priority="13" operator="equal">
      <formula>"Nevykdytas"</formula>
    </cfRule>
  </conditionalFormatting>
  <conditionalFormatting sqref="A2:F7">
    <cfRule type="cellIs" dxfId="216" priority="5" operator="equal">
      <formula>"Nevykdytas"</formula>
    </cfRule>
  </conditionalFormatting>
  <conditionalFormatting sqref="A21:F21 A22:D22 F22:F23 A23 D23">
    <cfRule type="cellIs" dxfId="215" priority="11" operator="equal">
      <formula>"Nevykdytas"</formula>
    </cfRule>
  </conditionalFormatting>
  <conditionalFormatting sqref="D18:D19">
    <cfRule type="cellIs" dxfId="214" priority="12" operator="equal">
      <formula>"Nevykdytas"</formula>
    </cfRule>
  </conditionalFormatting>
  <conditionalFormatting sqref="I3:I4">
    <cfRule type="cellIs" dxfId="213" priority="3" operator="equal">
      <formula>"Nevykdytas"</formula>
    </cfRule>
  </conditionalFormatting>
  <conditionalFormatting sqref="M3:M4">
    <cfRule type="cellIs" dxfId="212" priority="1" operator="equal">
      <formula>"Nevykdytas"</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2:M15"/>
  <sheetViews>
    <sheetView zoomScale="55" zoomScaleNormal="55" workbookViewId="0">
      <selection activeCell="C22" sqref="C22"/>
    </sheetView>
  </sheetViews>
  <sheetFormatPr defaultRowHeight="15" x14ac:dyDescent="0.25"/>
  <cols>
    <col min="2" max="2" width="30" customWidth="1"/>
    <col min="3" max="3" width="38.7109375" customWidth="1"/>
    <col min="4" max="6" width="16.85546875" customWidth="1"/>
    <col min="7" max="7" width="13.85546875" customWidth="1"/>
    <col min="8" max="8" width="54.5703125" customWidth="1"/>
    <col min="9" max="9" width="58.7109375" customWidth="1"/>
    <col min="11" max="11" width="13.85546875" hidden="1" customWidth="1"/>
    <col min="12" max="12" width="54.5703125" hidden="1" customWidth="1"/>
    <col min="13" max="13" width="58.7109375" hidden="1" customWidth="1"/>
  </cols>
  <sheetData>
    <row r="2" spans="1:13" x14ac:dyDescent="0.25">
      <c r="A2" s="1138"/>
      <c r="B2" s="3" t="s">
        <v>358</v>
      </c>
      <c r="C2" s="1"/>
      <c r="D2" s="1"/>
      <c r="E2" s="1"/>
      <c r="F2" s="4" t="s">
        <v>3</v>
      </c>
      <c r="G2" s="1"/>
      <c r="H2" s="1210"/>
      <c r="I2" s="1228"/>
    </row>
    <row r="3" spans="1:13" ht="33" customHeight="1" x14ac:dyDescent="0.25">
      <c r="A3" s="1216" t="s">
        <v>4</v>
      </c>
      <c r="B3" s="1211" t="s">
        <v>5</v>
      </c>
      <c r="C3" s="1211" t="s">
        <v>6</v>
      </c>
      <c r="D3" s="1219" t="s">
        <v>7</v>
      </c>
      <c r="E3" s="1221" t="s">
        <v>8</v>
      </c>
      <c r="F3" s="1250"/>
      <c r="G3" s="1211" t="s">
        <v>9</v>
      </c>
      <c r="H3" s="1213" t="s">
        <v>10</v>
      </c>
      <c r="I3" s="1215" t="s">
        <v>11</v>
      </c>
      <c r="K3" s="1211" t="s">
        <v>9</v>
      </c>
      <c r="L3" s="1213" t="s">
        <v>12</v>
      </c>
      <c r="M3" s="1215" t="s">
        <v>11</v>
      </c>
    </row>
    <row r="4" spans="1:13" ht="40.5" customHeight="1" x14ac:dyDescent="0.25">
      <c r="A4" s="1223"/>
      <c r="B4" s="1224"/>
      <c r="C4" s="1224"/>
      <c r="D4" s="1224"/>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359</v>
      </c>
      <c r="B6" s="1070" t="s">
        <v>360</v>
      </c>
      <c r="C6" s="2"/>
      <c r="D6" s="1071"/>
      <c r="E6" s="1072"/>
      <c r="F6" s="1072"/>
      <c r="G6" s="1072"/>
      <c r="H6" s="1072"/>
      <c r="I6" s="1072"/>
      <c r="K6" s="1072"/>
      <c r="L6" s="1072"/>
      <c r="M6" s="1072"/>
    </row>
    <row r="7" spans="1:13" x14ac:dyDescent="0.25">
      <c r="A7" s="17" t="s">
        <v>361</v>
      </c>
      <c r="B7" s="1070" t="s">
        <v>362</v>
      </c>
      <c r="C7" s="1070"/>
      <c r="D7" s="1069"/>
      <c r="E7" s="1074"/>
      <c r="F7" s="1074"/>
      <c r="G7" s="1074"/>
      <c r="H7" s="1074"/>
      <c r="I7" s="1074"/>
      <c r="K7" s="1074"/>
      <c r="L7" s="1074"/>
      <c r="M7" s="1074"/>
    </row>
    <row r="8" spans="1:13" ht="51.75" customHeight="1" x14ac:dyDescent="0.25">
      <c r="A8" s="10" t="s">
        <v>363</v>
      </c>
      <c r="B8" s="27" t="s">
        <v>364</v>
      </c>
      <c r="C8" s="1206" t="s">
        <v>365</v>
      </c>
      <c r="D8" s="10" t="s">
        <v>57</v>
      </c>
      <c r="E8" s="10" t="s">
        <v>366</v>
      </c>
      <c r="F8" s="58"/>
      <c r="G8" s="227" t="s">
        <v>26</v>
      </c>
      <c r="H8" s="107" t="s">
        <v>367</v>
      </c>
      <c r="I8" s="228" t="s">
        <v>368</v>
      </c>
      <c r="K8" s="102" t="s">
        <v>26</v>
      </c>
      <c r="L8" s="264" t="s">
        <v>369</v>
      </c>
      <c r="M8" s="264" t="s">
        <v>370</v>
      </c>
    </row>
    <row r="9" spans="1:13" ht="35.25" customHeight="1" x14ac:dyDescent="0.25">
      <c r="A9" s="12" t="s">
        <v>371</v>
      </c>
      <c r="B9" s="14" t="s">
        <v>372</v>
      </c>
      <c r="C9" s="1209"/>
      <c r="D9" s="25" t="s">
        <v>57</v>
      </c>
      <c r="E9" s="12" t="s">
        <v>205</v>
      </c>
      <c r="F9" s="124"/>
      <c r="G9" s="227" t="s">
        <v>26</v>
      </c>
      <c r="H9" s="108" t="s">
        <v>373</v>
      </c>
      <c r="I9" s="83"/>
      <c r="K9" s="102" t="s">
        <v>26</v>
      </c>
      <c r="L9" s="260" t="s">
        <v>374</v>
      </c>
      <c r="M9" s="260" t="s">
        <v>375</v>
      </c>
    </row>
    <row r="10" spans="1:13" ht="90" customHeight="1" x14ac:dyDescent="0.25">
      <c r="A10" s="10" t="s">
        <v>376</v>
      </c>
      <c r="B10" s="27" t="s">
        <v>377</v>
      </c>
      <c r="C10" s="1207"/>
      <c r="D10" s="24" t="s">
        <v>378</v>
      </c>
      <c r="E10" s="24" t="s">
        <v>379</v>
      </c>
      <c r="F10" s="110"/>
      <c r="G10" s="227" t="s">
        <v>26</v>
      </c>
      <c r="H10" s="806" t="s">
        <v>380</v>
      </c>
      <c r="I10" s="807" t="s">
        <v>381</v>
      </c>
      <c r="K10" s="102" t="s">
        <v>26</v>
      </c>
      <c r="L10" s="267" t="s">
        <v>382</v>
      </c>
      <c r="M10" s="267" t="s">
        <v>383</v>
      </c>
    </row>
    <row r="11" spans="1:13" ht="15" customHeight="1" x14ac:dyDescent="0.25">
      <c r="A11" s="78"/>
      <c r="G11" s="81"/>
      <c r="H11" s="1184"/>
      <c r="I11" s="1184"/>
      <c r="K11" s="81"/>
      <c r="L11" s="1184"/>
      <c r="M11" s="1184"/>
    </row>
    <row r="12" spans="1:13" ht="15" customHeight="1" x14ac:dyDescent="0.25">
      <c r="A12" s="17" t="s">
        <v>384</v>
      </c>
      <c r="B12" s="1070" t="s">
        <v>385</v>
      </c>
      <c r="C12" s="16"/>
      <c r="D12" s="17"/>
      <c r="E12" s="17"/>
      <c r="F12" s="17"/>
      <c r="G12" s="1091"/>
      <c r="H12" s="1092"/>
      <c r="I12" s="1092"/>
      <c r="K12" s="1091"/>
      <c r="L12" s="1092"/>
      <c r="M12" s="1092"/>
    </row>
    <row r="13" spans="1:13" ht="147.75" customHeight="1" x14ac:dyDescent="0.25">
      <c r="A13" s="10" t="s">
        <v>386</v>
      </c>
      <c r="B13" s="11" t="s">
        <v>387</v>
      </c>
      <c r="C13" s="1258" t="s">
        <v>388</v>
      </c>
      <c r="D13" s="10" t="s">
        <v>73</v>
      </c>
      <c r="E13" s="24" t="s">
        <v>379</v>
      </c>
      <c r="F13" s="58"/>
      <c r="G13" s="227" t="s">
        <v>26</v>
      </c>
      <c r="H13" s="107" t="s">
        <v>389</v>
      </c>
      <c r="I13" s="228" t="s">
        <v>390</v>
      </c>
      <c r="K13" s="102" t="s">
        <v>26</v>
      </c>
      <c r="L13" s="264" t="s">
        <v>391</v>
      </c>
      <c r="M13" s="264" t="s">
        <v>392</v>
      </c>
    </row>
    <row r="14" spans="1:13" ht="145.5" customHeight="1" x14ac:dyDescent="0.25">
      <c r="A14" s="26" t="s">
        <v>393</v>
      </c>
      <c r="B14" s="27" t="s">
        <v>394</v>
      </c>
      <c r="C14" s="1262"/>
      <c r="D14" s="26" t="s">
        <v>39</v>
      </c>
      <c r="E14" s="24" t="s">
        <v>379</v>
      </c>
      <c r="F14" s="110"/>
      <c r="G14" s="227" t="s">
        <v>26</v>
      </c>
      <c r="H14" s="806" t="s">
        <v>395</v>
      </c>
      <c r="I14" s="807" t="s">
        <v>396</v>
      </c>
      <c r="K14" s="102" t="s">
        <v>26</v>
      </c>
      <c r="L14" s="267" t="s">
        <v>397</v>
      </c>
      <c r="M14" s="267" t="s">
        <v>398</v>
      </c>
    </row>
    <row r="15" spans="1:13" ht="17.25" customHeight="1" x14ac:dyDescent="0.25">
      <c r="G15" s="13"/>
      <c r="H15" s="117"/>
      <c r="I15" s="117"/>
    </row>
  </sheetData>
  <mergeCells count="14">
    <mergeCell ref="C13:C14"/>
    <mergeCell ref="C8:C10"/>
    <mergeCell ref="K3:K4"/>
    <mergeCell ref="L3:L4"/>
    <mergeCell ref="M3:M4"/>
    <mergeCell ref="H2:I2"/>
    <mergeCell ref="A3:A4"/>
    <mergeCell ref="B3:B4"/>
    <mergeCell ref="C3:C4"/>
    <mergeCell ref="D3:D4"/>
    <mergeCell ref="E3:F3"/>
    <mergeCell ref="G3:G4"/>
    <mergeCell ref="H3:H4"/>
    <mergeCell ref="I3:I4"/>
  </mergeCells>
  <conditionalFormatting sqref="A8 A9:B9 E9:F9 A10 A12:F12 A13:D13 F13">
    <cfRule type="cellIs" dxfId="211" priority="10" operator="equal">
      <formula>"Nevykdytas"</formula>
    </cfRule>
  </conditionalFormatting>
  <conditionalFormatting sqref="A2:F7">
    <cfRule type="cellIs" dxfId="210" priority="8" operator="equal">
      <formula>"Nevykdytas"</formula>
    </cfRule>
  </conditionalFormatting>
  <conditionalFormatting sqref="C8:F8">
    <cfRule type="cellIs" dxfId="209" priority="5" operator="equal">
      <formula>"Nevykdytas"</formula>
    </cfRule>
  </conditionalFormatting>
  <conditionalFormatting sqref="I3:I4">
    <cfRule type="cellIs" dxfId="208" priority="3" operator="equal">
      <formula>"Nevykdytas"</formula>
    </cfRule>
  </conditionalFormatting>
  <conditionalFormatting sqref="M3:M4">
    <cfRule type="cellIs" dxfId="207" priority="1" operator="equal">
      <formula>"Nevykdytas"</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2:M18"/>
  <sheetViews>
    <sheetView topLeftCell="A8" zoomScale="55" zoomScaleNormal="55" workbookViewId="0">
      <selection activeCell="S8" sqref="S8"/>
    </sheetView>
  </sheetViews>
  <sheetFormatPr defaultRowHeight="15" x14ac:dyDescent="0.25"/>
  <cols>
    <col min="2" max="2" width="30" customWidth="1"/>
    <col min="3" max="3" width="38.7109375" customWidth="1"/>
    <col min="4" max="6" width="16.85546875" customWidth="1"/>
    <col min="7" max="7" width="13.85546875" customWidth="1"/>
    <col min="8" max="8" width="54.5703125" customWidth="1"/>
    <col min="9" max="9" width="58.7109375" customWidth="1"/>
    <col min="10" max="10" width="9" customWidth="1"/>
    <col min="11" max="11" width="13.85546875" hidden="1" customWidth="1"/>
    <col min="12" max="12" width="54.5703125" hidden="1" customWidth="1"/>
    <col min="13" max="13" width="59.42578125" hidden="1" customWidth="1"/>
    <col min="14" max="14" width="19.5703125" customWidth="1"/>
  </cols>
  <sheetData>
    <row r="2" spans="1:13" x14ac:dyDescent="0.25">
      <c r="A2" s="1138"/>
      <c r="B2" s="3" t="s">
        <v>358</v>
      </c>
      <c r="C2" s="1"/>
      <c r="D2" s="1"/>
      <c r="E2" s="1"/>
      <c r="F2" s="4" t="s">
        <v>3</v>
      </c>
      <c r="G2" s="1"/>
      <c r="H2" s="1210"/>
      <c r="I2" s="1228"/>
    </row>
    <row r="3" spans="1:13" ht="33" customHeight="1" x14ac:dyDescent="0.25">
      <c r="A3" s="1216" t="s">
        <v>4</v>
      </c>
      <c r="B3" s="1211" t="s">
        <v>5</v>
      </c>
      <c r="C3" s="1211" t="s">
        <v>6</v>
      </c>
      <c r="D3" s="1219" t="s">
        <v>7</v>
      </c>
      <c r="E3" s="1221" t="s">
        <v>8</v>
      </c>
      <c r="F3" s="1250"/>
      <c r="G3" s="1211" t="s">
        <v>9</v>
      </c>
      <c r="H3" s="1213" t="s">
        <v>10</v>
      </c>
      <c r="I3" s="1215" t="s">
        <v>11</v>
      </c>
      <c r="K3" s="1211" t="s">
        <v>9</v>
      </c>
      <c r="L3" s="1213" t="s">
        <v>12</v>
      </c>
      <c r="M3" s="1215" t="s">
        <v>11</v>
      </c>
    </row>
    <row r="4" spans="1:13" ht="40.5" customHeight="1" x14ac:dyDescent="0.25">
      <c r="A4" s="1223"/>
      <c r="B4" s="1224"/>
      <c r="C4" s="1224"/>
      <c r="D4" s="1224"/>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399</v>
      </c>
      <c r="B6" s="1070" t="s">
        <v>400</v>
      </c>
      <c r="C6" s="2"/>
      <c r="D6" s="1071"/>
      <c r="E6" s="1072"/>
      <c r="F6" s="1072"/>
      <c r="G6" s="1072"/>
      <c r="H6" s="1072"/>
      <c r="I6" s="1072"/>
      <c r="K6" s="1072"/>
      <c r="L6" s="1072"/>
      <c r="M6" s="1072"/>
    </row>
    <row r="7" spans="1:13" x14ac:dyDescent="0.25">
      <c r="A7" s="17" t="s">
        <v>401</v>
      </c>
      <c r="B7" s="1070" t="s">
        <v>402</v>
      </c>
      <c r="C7" s="1070"/>
      <c r="D7" s="1069"/>
      <c r="E7" s="1074"/>
      <c r="F7" s="1074"/>
      <c r="G7" s="1074"/>
      <c r="H7" s="1074"/>
      <c r="I7" s="1074"/>
      <c r="K7" s="1074"/>
      <c r="L7" s="1074"/>
      <c r="M7" s="1074"/>
    </row>
    <row r="8" spans="1:13" ht="310.5" customHeight="1" x14ac:dyDescent="0.25">
      <c r="A8" s="12" t="s">
        <v>403</v>
      </c>
      <c r="B8" s="14" t="s">
        <v>404</v>
      </c>
      <c r="C8" s="1266" t="s">
        <v>405</v>
      </c>
      <c r="D8" s="26" t="s">
        <v>57</v>
      </c>
      <c r="E8" s="10" t="s">
        <v>366</v>
      </c>
      <c r="F8" s="12"/>
      <c r="G8" s="227" t="s">
        <v>26</v>
      </c>
      <c r="H8" s="108" t="s">
        <v>406</v>
      </c>
      <c r="I8" s="83" t="s">
        <v>407</v>
      </c>
      <c r="K8" s="102" t="s">
        <v>26</v>
      </c>
      <c r="L8" s="260" t="s">
        <v>408</v>
      </c>
      <c r="M8" s="260" t="s">
        <v>409</v>
      </c>
    </row>
    <row r="9" spans="1:13" ht="124.5" customHeight="1" x14ac:dyDescent="0.25">
      <c r="A9" s="10" t="s">
        <v>410</v>
      </c>
      <c r="B9" s="27" t="s">
        <v>411</v>
      </c>
      <c r="C9" s="1266"/>
      <c r="D9" s="24" t="s">
        <v>73</v>
      </c>
      <c r="E9" s="10" t="s">
        <v>366</v>
      </c>
      <c r="F9" s="24"/>
      <c r="G9" s="227" t="s">
        <v>26</v>
      </c>
      <c r="H9" s="809" t="s">
        <v>412</v>
      </c>
      <c r="I9" s="807" t="s">
        <v>413</v>
      </c>
      <c r="K9" s="367" t="s">
        <v>26</v>
      </c>
      <c r="L9" s="354" t="s">
        <v>414</v>
      </c>
      <c r="M9" s="267" t="s">
        <v>415</v>
      </c>
    </row>
    <row r="10" spans="1:13" ht="15" customHeight="1" x14ac:dyDescent="0.25">
      <c r="A10" s="78"/>
      <c r="G10" s="81"/>
      <c r="H10" s="1184"/>
      <c r="I10" s="1184"/>
      <c r="K10" s="81"/>
      <c r="L10" s="1184"/>
      <c r="M10" s="1184"/>
    </row>
    <row r="11" spans="1:13" ht="15" customHeight="1" x14ac:dyDescent="0.25">
      <c r="A11" s="17" t="s">
        <v>416</v>
      </c>
      <c r="B11" s="1070" t="s">
        <v>417</v>
      </c>
      <c r="C11" s="16"/>
      <c r="D11" s="17"/>
      <c r="E11" s="17"/>
      <c r="F11" s="17"/>
      <c r="G11" s="1091"/>
      <c r="H11" s="1092"/>
      <c r="I11" s="1092"/>
      <c r="K11" s="1091"/>
      <c r="L11" s="1092"/>
      <c r="M11" s="1092"/>
    </row>
    <row r="12" spans="1:13" ht="100.5" customHeight="1" x14ac:dyDescent="0.25">
      <c r="A12" s="10" t="s">
        <v>418</v>
      </c>
      <c r="B12" s="11" t="s">
        <v>419</v>
      </c>
      <c r="C12" s="1206" t="s">
        <v>420</v>
      </c>
      <c r="D12" s="10" t="s">
        <v>73</v>
      </c>
      <c r="E12" s="10" t="s">
        <v>366</v>
      </c>
      <c r="F12" s="10"/>
      <c r="G12" s="808" t="s">
        <v>26</v>
      </c>
      <c r="H12" s="809" t="s">
        <v>421</v>
      </c>
      <c r="I12" s="502" t="s">
        <v>422</v>
      </c>
      <c r="K12" s="369" t="s">
        <v>26</v>
      </c>
      <c r="L12" s="354" t="s">
        <v>423</v>
      </c>
      <c r="M12" s="354" t="s">
        <v>424</v>
      </c>
    </row>
    <row r="13" spans="1:13" ht="99" customHeight="1" x14ac:dyDescent="0.25">
      <c r="A13" s="26" t="s">
        <v>425</v>
      </c>
      <c r="B13" s="27" t="s">
        <v>426</v>
      </c>
      <c r="C13" s="1207"/>
      <c r="D13" s="10" t="s">
        <v>73</v>
      </c>
      <c r="E13" s="10" t="s">
        <v>366</v>
      </c>
      <c r="F13" s="24"/>
      <c r="G13" s="810" t="s">
        <v>26</v>
      </c>
      <c r="H13" s="806" t="s">
        <v>427</v>
      </c>
      <c r="I13" s="811" t="s">
        <v>428</v>
      </c>
      <c r="K13" s="367" t="s">
        <v>26</v>
      </c>
      <c r="L13" s="267" t="s">
        <v>429</v>
      </c>
      <c r="M13" s="368" t="s">
        <v>430</v>
      </c>
    </row>
    <row r="14" spans="1:13" ht="15" customHeight="1" x14ac:dyDescent="0.25">
      <c r="A14" s="78"/>
      <c r="G14" s="25"/>
      <c r="H14" s="1093"/>
      <c r="I14" s="1093"/>
      <c r="K14" s="25"/>
      <c r="L14" s="1093"/>
      <c r="M14" s="1093"/>
    </row>
    <row r="15" spans="1:13" ht="15" customHeight="1" x14ac:dyDescent="0.25">
      <c r="A15" s="17" t="s">
        <v>431</v>
      </c>
      <c r="B15" s="1070" t="s">
        <v>432</v>
      </c>
      <c r="C15" s="16"/>
      <c r="D15" s="17"/>
      <c r="E15" s="17"/>
      <c r="F15" s="17"/>
      <c r="G15" s="25"/>
      <c r="H15" s="1093"/>
      <c r="I15" s="1093"/>
      <c r="K15" s="25"/>
      <c r="L15" s="1093"/>
      <c r="M15" s="1093"/>
    </row>
    <row r="16" spans="1:13" ht="101.25" customHeight="1" x14ac:dyDescent="0.25">
      <c r="A16" s="10" t="s">
        <v>433</v>
      </c>
      <c r="B16" s="11" t="s">
        <v>434</v>
      </c>
      <c r="C16" s="22" t="s">
        <v>435</v>
      </c>
      <c r="D16" s="10" t="s">
        <v>73</v>
      </c>
      <c r="E16" s="28" t="s">
        <v>205</v>
      </c>
      <c r="F16" s="58"/>
      <c r="G16" s="808" t="s">
        <v>26</v>
      </c>
      <c r="H16" s="818" t="s">
        <v>436</v>
      </c>
      <c r="I16" s="83" t="s">
        <v>437</v>
      </c>
      <c r="K16" s="102" t="s">
        <v>26</v>
      </c>
      <c r="L16" s="260" t="s">
        <v>438</v>
      </c>
      <c r="M16" s="260" t="s">
        <v>439</v>
      </c>
    </row>
    <row r="17" spans="7:7" x14ac:dyDescent="0.25">
      <c r="G17" s="78"/>
    </row>
    <row r="18" spans="7:7" ht="15.75" customHeight="1" x14ac:dyDescent="0.25"/>
  </sheetData>
  <mergeCells count="14">
    <mergeCell ref="C8:C9"/>
    <mergeCell ref="C12:C13"/>
    <mergeCell ref="H2:I2"/>
    <mergeCell ref="A3:A4"/>
    <mergeCell ref="B3:B4"/>
    <mergeCell ref="C3:C4"/>
    <mergeCell ref="D3:D4"/>
    <mergeCell ref="E3:F3"/>
    <mergeCell ref="K3:K4"/>
    <mergeCell ref="L3:L4"/>
    <mergeCell ref="M3:M4"/>
    <mergeCell ref="G3:G4"/>
    <mergeCell ref="H3:H4"/>
    <mergeCell ref="I3:I4"/>
  </mergeCells>
  <conditionalFormatting sqref="A8:B8 E8:F8 A9 A11:F12">
    <cfRule type="cellIs" dxfId="206" priority="16" operator="equal">
      <formula>"Nevykdytas"</formula>
    </cfRule>
  </conditionalFormatting>
  <conditionalFormatting sqref="A2:F7">
    <cfRule type="cellIs" dxfId="205" priority="6" operator="equal">
      <formula>"Nevykdytas"</formula>
    </cfRule>
  </conditionalFormatting>
  <conditionalFormatting sqref="A15:F15 A16:D16 F16">
    <cfRule type="cellIs" dxfId="204" priority="14" operator="equal">
      <formula>"Nevykdytas"</formula>
    </cfRule>
  </conditionalFormatting>
  <conditionalFormatting sqref="D13:E13">
    <cfRule type="cellIs" dxfId="203" priority="7" operator="equal">
      <formula>"Nevykdytas"</formula>
    </cfRule>
  </conditionalFormatting>
  <conditionalFormatting sqref="E9">
    <cfRule type="cellIs" dxfId="202" priority="8" operator="equal">
      <formula>"Nevykdytas"</formula>
    </cfRule>
  </conditionalFormatting>
  <conditionalFormatting sqref="I3:I4">
    <cfRule type="cellIs" dxfId="201" priority="4" operator="equal">
      <formula>"Nevykdytas"</formula>
    </cfRule>
  </conditionalFormatting>
  <conditionalFormatting sqref="M3:M4">
    <cfRule type="cellIs" dxfId="200" priority="2" operator="equal">
      <formula>"Nevykdytas"</formula>
    </cfRule>
  </conditionalFormatting>
  <hyperlinks>
    <hyperlink ref="M13" r:id="rId1" xr:uid="{E4091045-7CF4-4C98-AF3E-46F0C0FDFBE7}"/>
    <hyperlink ref="I13" r:id="rId2" display="https://vilnius.lt/savivaldybe/sveikata-ir-socialine-parama/vilniaus-miesto-savivaldybes-teritorijoje-veikianciu-istaigu-ir-organizaciju-teikianciu-socialines-paslaugas-smurto-artimoje-aplinkoje-pavoju-patiriantiems-asmenims-ar-smurta-patyrusiems-asmenims-ir-smurto-artimoje-aplinkoje-pavoju-keliantiems-asmenims-ir-organizuojanciu-smurtinio-elgesio-keitimo-programu-mokymu-igyvendinima-sarasas" xr:uid="{95DEDC9E-5297-4B27-88FD-EFD3F578A175}"/>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2:N22"/>
  <sheetViews>
    <sheetView topLeftCell="A20" zoomScale="55" zoomScaleNormal="55" workbookViewId="0">
      <selection activeCell="B7" sqref="B7"/>
    </sheetView>
  </sheetViews>
  <sheetFormatPr defaultRowHeight="15" x14ac:dyDescent="0.25"/>
  <cols>
    <col min="2" max="2" width="30" customWidth="1"/>
    <col min="3" max="3" width="38.7109375" customWidth="1"/>
    <col min="4" max="6" width="16.85546875" customWidth="1"/>
    <col min="7" max="7" width="13.85546875" customWidth="1"/>
    <col min="8" max="8" width="91" customWidth="1"/>
    <col min="9" max="9" width="109.7109375" customWidth="1"/>
    <col min="10" max="10" width="8.7109375" customWidth="1"/>
    <col min="11" max="11" width="13.85546875" hidden="1" customWidth="1"/>
    <col min="12" max="12" width="91" hidden="1" customWidth="1"/>
    <col min="13" max="13" width="80.5703125" hidden="1" customWidth="1"/>
    <col min="14" max="14" width="5.42578125" customWidth="1"/>
  </cols>
  <sheetData>
    <row r="2" spans="1:13" x14ac:dyDescent="0.25">
      <c r="A2" s="1138"/>
      <c r="B2" s="3" t="s">
        <v>358</v>
      </c>
      <c r="C2" s="1"/>
      <c r="D2" s="1"/>
      <c r="E2" s="1"/>
      <c r="F2" s="4" t="s">
        <v>3</v>
      </c>
      <c r="G2" s="1"/>
      <c r="H2" s="1210"/>
      <c r="I2" s="1228"/>
    </row>
    <row r="3" spans="1:13" ht="33" customHeight="1" x14ac:dyDescent="0.25">
      <c r="A3" s="1216" t="s">
        <v>4</v>
      </c>
      <c r="B3" s="1211" t="s">
        <v>5</v>
      </c>
      <c r="C3" s="1211" t="s">
        <v>6</v>
      </c>
      <c r="D3" s="1219" t="s">
        <v>7</v>
      </c>
      <c r="E3" s="1221" t="s">
        <v>8</v>
      </c>
      <c r="F3" s="1250"/>
      <c r="G3" s="1211" t="s">
        <v>9</v>
      </c>
      <c r="H3" s="1213" t="s">
        <v>10</v>
      </c>
      <c r="I3" s="1215" t="s">
        <v>11</v>
      </c>
      <c r="K3" s="1211" t="s">
        <v>9</v>
      </c>
      <c r="L3" s="1213" t="s">
        <v>12</v>
      </c>
      <c r="M3" s="1215" t="s">
        <v>11</v>
      </c>
    </row>
    <row r="4" spans="1:13" ht="40.5" customHeight="1" x14ac:dyDescent="0.25">
      <c r="A4" s="1223"/>
      <c r="B4" s="1224"/>
      <c r="C4" s="1224"/>
      <c r="D4" s="1224"/>
      <c r="E4" s="5" t="s">
        <v>13</v>
      </c>
      <c r="F4" s="5" t="s">
        <v>14</v>
      </c>
      <c r="G4" s="1212"/>
      <c r="H4" s="1214"/>
      <c r="I4" s="1214"/>
      <c r="K4" s="1212"/>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440</v>
      </c>
      <c r="B6" s="1070" t="s">
        <v>441</v>
      </c>
      <c r="C6" s="2"/>
      <c r="D6" s="1071"/>
      <c r="E6" s="1072"/>
      <c r="F6" s="1072"/>
      <c r="G6" s="1072"/>
      <c r="H6" s="1072"/>
      <c r="I6" s="1072"/>
      <c r="K6" s="1072"/>
      <c r="L6" s="1072"/>
      <c r="M6" s="1072"/>
    </row>
    <row r="7" spans="1:13" x14ac:dyDescent="0.25">
      <c r="A7" s="17" t="s">
        <v>442</v>
      </c>
      <c r="B7" s="1070" t="s">
        <v>443</v>
      </c>
      <c r="C7" s="1070"/>
      <c r="D7" s="1069"/>
      <c r="E7" s="1074"/>
      <c r="F7" s="1074"/>
      <c r="G7" s="1074"/>
      <c r="H7" s="1074"/>
      <c r="I7" s="1074"/>
      <c r="K7" s="1074"/>
      <c r="L7" s="1074"/>
      <c r="M7" s="1074"/>
    </row>
    <row r="8" spans="1:13" ht="58.5" customHeight="1" x14ac:dyDescent="0.25">
      <c r="A8" s="10" t="s">
        <v>444</v>
      </c>
      <c r="B8" s="27" t="s">
        <v>445</v>
      </c>
      <c r="C8" s="1206" t="s">
        <v>446</v>
      </c>
      <c r="D8" s="10" t="s">
        <v>57</v>
      </c>
      <c r="E8" s="10" t="s">
        <v>366</v>
      </c>
      <c r="F8" s="10" t="s">
        <v>447</v>
      </c>
      <c r="G8" s="227" t="s">
        <v>26</v>
      </c>
      <c r="H8" s="809" t="s">
        <v>448</v>
      </c>
      <c r="I8" s="812"/>
      <c r="K8" s="102" t="s">
        <v>26</v>
      </c>
      <c r="L8" s="354" t="s">
        <v>449</v>
      </c>
      <c r="M8" s="354"/>
    </row>
    <row r="9" spans="1:13" ht="62.25" customHeight="1" x14ac:dyDescent="0.25">
      <c r="A9" s="12" t="s">
        <v>450</v>
      </c>
      <c r="B9" s="14" t="s">
        <v>451</v>
      </c>
      <c r="C9" s="1209"/>
      <c r="D9" s="25" t="s">
        <v>57</v>
      </c>
      <c r="E9" s="10" t="s">
        <v>366</v>
      </c>
      <c r="F9" s="12" t="s">
        <v>447</v>
      </c>
      <c r="G9" s="227" t="s">
        <v>26</v>
      </c>
      <c r="H9" s="806" t="s">
        <v>452</v>
      </c>
      <c r="I9" s="813"/>
      <c r="K9" s="102" t="s">
        <v>26</v>
      </c>
      <c r="L9" s="267" t="s">
        <v>453</v>
      </c>
      <c r="M9" s="267"/>
    </row>
    <row r="10" spans="1:13" ht="36" hidden="1" customHeight="1" x14ac:dyDescent="0.25">
      <c r="A10" s="10" t="s">
        <v>454</v>
      </c>
      <c r="B10" s="27" t="s">
        <v>455</v>
      </c>
      <c r="C10" s="1207"/>
      <c r="D10" s="24" t="s">
        <v>456</v>
      </c>
      <c r="E10" s="10" t="s">
        <v>366</v>
      </c>
      <c r="F10" s="24" t="s">
        <v>447</v>
      </c>
      <c r="G10" s="810"/>
      <c r="H10" s="806"/>
      <c r="I10" s="807"/>
      <c r="K10" s="367" t="s">
        <v>457</v>
      </c>
      <c r="L10" s="267"/>
      <c r="M10" s="267"/>
    </row>
    <row r="11" spans="1:13" ht="15" customHeight="1" x14ac:dyDescent="0.25">
      <c r="A11" s="78"/>
      <c r="C11" s="695"/>
      <c r="D11" s="695"/>
      <c r="G11" s="81"/>
      <c r="H11" s="1184"/>
      <c r="I11" s="1184"/>
      <c r="K11" s="81"/>
      <c r="L11" s="117"/>
      <c r="M11" s="117"/>
    </row>
    <row r="12" spans="1:13" ht="15" customHeight="1" x14ac:dyDescent="0.25">
      <c r="A12" s="17" t="s">
        <v>458</v>
      </c>
      <c r="B12" s="1070" t="s">
        <v>459</v>
      </c>
      <c r="C12" s="16"/>
      <c r="D12" s="17"/>
      <c r="E12" s="17"/>
      <c r="F12" s="17"/>
      <c r="G12" s="1091"/>
      <c r="H12" s="1092"/>
      <c r="I12" s="1092"/>
      <c r="K12" s="1091"/>
      <c r="L12" s="1094"/>
      <c r="M12" s="1094"/>
    </row>
    <row r="13" spans="1:13" ht="79.5" customHeight="1" x14ac:dyDescent="0.25">
      <c r="A13" s="10" t="s">
        <v>460</v>
      </c>
      <c r="B13" s="11" t="s">
        <v>461</v>
      </c>
      <c r="C13" s="1206" t="s">
        <v>462</v>
      </c>
      <c r="D13" s="10" t="s">
        <v>73</v>
      </c>
      <c r="E13" s="10" t="s">
        <v>366</v>
      </c>
      <c r="F13" s="10"/>
      <c r="G13" s="227" t="s">
        <v>26</v>
      </c>
      <c r="H13" s="809" t="s">
        <v>463</v>
      </c>
      <c r="I13" s="502" t="s">
        <v>464</v>
      </c>
      <c r="K13" s="102" t="s">
        <v>26</v>
      </c>
      <c r="L13" s="354" t="s">
        <v>465</v>
      </c>
      <c r="M13" s="354" t="s">
        <v>466</v>
      </c>
    </row>
    <row r="14" spans="1:13" ht="50.25" customHeight="1" x14ac:dyDescent="0.25">
      <c r="A14" s="26" t="s">
        <v>467</v>
      </c>
      <c r="B14" s="27" t="s">
        <v>468</v>
      </c>
      <c r="C14" s="1207"/>
      <c r="D14" s="10" t="s">
        <v>73</v>
      </c>
      <c r="E14" s="10" t="s">
        <v>366</v>
      </c>
      <c r="F14" s="24"/>
      <c r="G14" s="227" t="s">
        <v>26</v>
      </c>
      <c r="H14" s="806" t="s">
        <v>469</v>
      </c>
      <c r="I14" s="807" t="s">
        <v>470</v>
      </c>
      <c r="K14" s="102" t="s">
        <v>26</v>
      </c>
      <c r="L14" s="267" t="s">
        <v>471</v>
      </c>
      <c r="M14" s="267" t="s">
        <v>472</v>
      </c>
    </row>
    <row r="15" spans="1:13" ht="15" customHeight="1" x14ac:dyDescent="0.25">
      <c r="A15" s="78"/>
      <c r="G15" s="87"/>
      <c r="H15" s="78"/>
      <c r="I15" s="78"/>
      <c r="K15" s="87"/>
      <c r="L15" s="78"/>
      <c r="M15" s="78"/>
    </row>
    <row r="16" spans="1:13" ht="15" customHeight="1" x14ac:dyDescent="0.25">
      <c r="A16" s="17" t="s">
        <v>473</v>
      </c>
      <c r="B16" s="1070" t="s">
        <v>474</v>
      </c>
      <c r="C16" s="16"/>
      <c r="D16" s="17"/>
      <c r="E16" s="17"/>
      <c r="F16" s="17"/>
      <c r="G16" s="87"/>
      <c r="H16" s="78"/>
      <c r="I16" s="78"/>
      <c r="K16" s="87"/>
      <c r="L16" s="78"/>
      <c r="M16" s="78"/>
    </row>
    <row r="17" spans="1:14" ht="96" customHeight="1" x14ac:dyDescent="0.25">
      <c r="A17" s="10" t="s">
        <v>475</v>
      </c>
      <c r="B17" s="11" t="s">
        <v>476</v>
      </c>
      <c r="C17" s="22" t="s">
        <v>477</v>
      </c>
      <c r="D17" s="10" t="s">
        <v>73</v>
      </c>
      <c r="E17" s="10" t="s">
        <v>366</v>
      </c>
      <c r="F17" s="10"/>
      <c r="G17" s="227" t="s">
        <v>26</v>
      </c>
      <c r="H17" s="105" t="s">
        <v>478</v>
      </c>
      <c r="I17" s="814" t="s">
        <v>479</v>
      </c>
      <c r="K17" s="102" t="s">
        <v>26</v>
      </c>
      <c r="L17" s="96" t="s">
        <v>480</v>
      </c>
      <c r="M17" s="519" t="s">
        <v>481</v>
      </c>
    </row>
    <row r="18" spans="1:14" x14ac:dyDescent="0.25">
      <c r="A18" s="78"/>
      <c r="G18" s="87"/>
      <c r="H18" s="78"/>
      <c r="I18" s="78"/>
      <c r="K18" s="87"/>
      <c r="L18" s="78"/>
      <c r="M18" s="78"/>
      <c r="N18" s="103"/>
    </row>
    <row r="19" spans="1:14" ht="15.75" customHeight="1" x14ac:dyDescent="0.25">
      <c r="A19" s="17" t="s">
        <v>482</v>
      </c>
      <c r="B19" s="1070" t="s">
        <v>483</v>
      </c>
      <c r="C19" s="16"/>
      <c r="D19" s="17"/>
      <c r="E19" s="17"/>
      <c r="F19" s="17"/>
      <c r="G19" s="87"/>
      <c r="H19" s="78"/>
      <c r="I19" s="78"/>
      <c r="K19" s="87"/>
      <c r="L19" s="78"/>
      <c r="M19" s="78"/>
    </row>
    <row r="20" spans="1:14" ht="409.5" customHeight="1" x14ac:dyDescent="0.25">
      <c r="A20" s="1244" t="s">
        <v>484</v>
      </c>
      <c r="B20" s="1268" t="s">
        <v>485</v>
      </c>
      <c r="C20" s="1268" t="s">
        <v>486</v>
      </c>
      <c r="D20" s="1244" t="s">
        <v>73</v>
      </c>
      <c r="E20" s="1277" t="s">
        <v>487</v>
      </c>
      <c r="F20" s="1281"/>
      <c r="G20" s="1279" t="s">
        <v>26</v>
      </c>
      <c r="H20" s="1270" t="s">
        <v>488</v>
      </c>
      <c r="I20" s="1272" t="s">
        <v>489</v>
      </c>
      <c r="K20" s="1283" t="s">
        <v>26</v>
      </c>
      <c r="L20" s="1276" t="s">
        <v>490</v>
      </c>
      <c r="M20" s="1274" t="s">
        <v>491</v>
      </c>
    </row>
    <row r="21" spans="1:14" ht="238.5" customHeight="1" x14ac:dyDescent="0.25">
      <c r="A21" s="1241"/>
      <c r="B21" s="1269"/>
      <c r="C21" s="1269"/>
      <c r="D21" s="1241"/>
      <c r="E21" s="1278"/>
      <c r="F21" s="1282"/>
      <c r="G21" s="1280"/>
      <c r="H21" s="1271"/>
      <c r="I21" s="1273"/>
      <c r="K21" s="1284"/>
      <c r="L21" s="1275"/>
      <c r="M21" s="1275"/>
    </row>
    <row r="22" spans="1:14" ht="15.75" customHeight="1" x14ac:dyDescent="0.25"/>
  </sheetData>
  <mergeCells count="26">
    <mergeCell ref="M20:M21"/>
    <mergeCell ref="L20:L21"/>
    <mergeCell ref="B20:B21"/>
    <mergeCell ref="A20:A21"/>
    <mergeCell ref="D20:D21"/>
    <mergeCell ref="E20:E21"/>
    <mergeCell ref="G20:G21"/>
    <mergeCell ref="F20:F21"/>
    <mergeCell ref="K20:K21"/>
    <mergeCell ref="C8:C10"/>
    <mergeCell ref="C13:C14"/>
    <mergeCell ref="H2:I2"/>
    <mergeCell ref="K3:K4"/>
    <mergeCell ref="C20:C21"/>
    <mergeCell ref="H20:H21"/>
    <mergeCell ref="I20:I21"/>
    <mergeCell ref="A3:A4"/>
    <mergeCell ref="B3:B4"/>
    <mergeCell ref="C3:C4"/>
    <mergeCell ref="D3:D4"/>
    <mergeCell ref="E3:F3"/>
    <mergeCell ref="L3:L4"/>
    <mergeCell ref="M3:M4"/>
    <mergeCell ref="G3:G4"/>
    <mergeCell ref="H3:H4"/>
    <mergeCell ref="I3:I4"/>
  </mergeCells>
  <conditionalFormatting sqref="A8 C8:F8 A9:B9 E9:F9 A10 A12:F13">
    <cfRule type="cellIs" dxfId="199" priority="19" operator="equal">
      <formula>"Nevykdytas"</formula>
    </cfRule>
  </conditionalFormatting>
  <conditionalFormatting sqref="A2:F7">
    <cfRule type="cellIs" dxfId="198" priority="5" operator="equal">
      <formula>"Nevykdytas"</formula>
    </cfRule>
  </conditionalFormatting>
  <conditionalFormatting sqref="A16:F17">
    <cfRule type="cellIs" dxfId="197" priority="9" operator="equal">
      <formula>"Nevykdytas"</formula>
    </cfRule>
  </conditionalFormatting>
  <conditionalFormatting sqref="A19:F19 A20:D20 F20">
    <cfRule type="cellIs" dxfId="196" priority="16" operator="equal">
      <formula>"Nevykdytas"</formula>
    </cfRule>
  </conditionalFormatting>
  <conditionalFormatting sqref="D14:E14">
    <cfRule type="cellIs" dxfId="195" priority="10" operator="equal">
      <formula>"Nevykdytas"</formula>
    </cfRule>
  </conditionalFormatting>
  <conditionalFormatting sqref="E10">
    <cfRule type="cellIs" dxfId="194" priority="11" operator="equal">
      <formula>"Nevykdytas"</formula>
    </cfRule>
  </conditionalFormatting>
  <conditionalFormatting sqref="I3:I4">
    <cfRule type="cellIs" dxfId="193" priority="3" operator="equal">
      <formula>"Nevykdytas"</formula>
    </cfRule>
  </conditionalFormatting>
  <conditionalFormatting sqref="M3:M4">
    <cfRule type="cellIs" dxfId="192" priority="1" operator="equal">
      <formula>"Nevykdytas"</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2:M22"/>
  <sheetViews>
    <sheetView zoomScale="55" zoomScaleNormal="55" workbookViewId="0">
      <pane ySplit="5" topLeftCell="A10" activePane="bottomLeft" state="frozen"/>
      <selection pane="bottomLeft" activeCell="O20" sqref="O20"/>
    </sheetView>
  </sheetViews>
  <sheetFormatPr defaultRowHeight="15" x14ac:dyDescent="0.25"/>
  <cols>
    <col min="2" max="2" width="30" customWidth="1"/>
    <col min="3" max="3" width="38.7109375" customWidth="1"/>
    <col min="4" max="6" width="16.85546875" customWidth="1"/>
    <col min="7" max="7" width="15.85546875" customWidth="1"/>
    <col min="8" max="8" width="66.7109375" customWidth="1"/>
    <col min="9" max="9" width="65.5703125" customWidth="1"/>
    <col min="11" max="11" width="15.85546875" hidden="1" customWidth="1"/>
    <col min="12" max="12" width="63.85546875" hidden="1" customWidth="1"/>
    <col min="13" max="13" width="65.5703125" hidden="1" customWidth="1"/>
  </cols>
  <sheetData>
    <row r="2" spans="1:13" x14ac:dyDescent="0.25">
      <c r="A2" s="1138"/>
      <c r="B2" s="3" t="s">
        <v>492</v>
      </c>
      <c r="C2" s="1"/>
      <c r="D2" s="1"/>
      <c r="E2" s="1"/>
      <c r="F2" s="4" t="s">
        <v>3</v>
      </c>
      <c r="G2" s="1"/>
      <c r="H2" s="1210"/>
      <c r="I2" s="1228"/>
    </row>
    <row r="3" spans="1:13" ht="33" customHeight="1" x14ac:dyDescent="0.25">
      <c r="A3" s="1216" t="s">
        <v>4</v>
      </c>
      <c r="B3" s="1211" t="s">
        <v>5</v>
      </c>
      <c r="C3" s="1211" t="s">
        <v>6</v>
      </c>
      <c r="D3" s="1219" t="s">
        <v>7</v>
      </c>
      <c r="E3" s="1221" t="s">
        <v>8</v>
      </c>
      <c r="F3" s="1250"/>
      <c r="G3" s="1211" t="s">
        <v>9</v>
      </c>
      <c r="H3" s="1213" t="s">
        <v>10</v>
      </c>
      <c r="I3" s="1215" t="s">
        <v>11</v>
      </c>
      <c r="K3" s="1211" t="s">
        <v>9</v>
      </c>
      <c r="L3" s="1213" t="s">
        <v>12</v>
      </c>
      <c r="M3" s="1215" t="s">
        <v>11</v>
      </c>
    </row>
    <row r="4" spans="1:13" ht="40.5" customHeight="1" x14ac:dyDescent="0.25">
      <c r="A4" s="1223"/>
      <c r="B4" s="1224"/>
      <c r="C4" s="1224"/>
      <c r="D4" s="1224"/>
      <c r="E4" s="5" t="s">
        <v>13</v>
      </c>
      <c r="F4" s="5" t="s">
        <v>14</v>
      </c>
      <c r="G4" s="1224"/>
      <c r="H4" s="1214"/>
      <c r="I4" s="1214"/>
      <c r="K4" s="1224"/>
      <c r="L4" s="1214"/>
      <c r="M4" s="1214"/>
    </row>
    <row r="5" spans="1:13" ht="15" customHeight="1" x14ac:dyDescent="0.25">
      <c r="A5" s="1139">
        <v>1</v>
      </c>
      <c r="B5" s="6">
        <v>2</v>
      </c>
      <c r="C5" s="7" t="s">
        <v>15</v>
      </c>
      <c r="D5" s="6">
        <v>4</v>
      </c>
      <c r="E5" s="6">
        <v>5</v>
      </c>
      <c r="F5" s="6">
        <v>6</v>
      </c>
      <c r="G5" s="6">
        <v>7</v>
      </c>
      <c r="H5" s="8">
        <v>8</v>
      </c>
      <c r="I5" s="8">
        <v>9</v>
      </c>
      <c r="K5" s="6">
        <v>7</v>
      </c>
      <c r="L5" s="8">
        <v>8</v>
      </c>
      <c r="M5" s="8">
        <v>9</v>
      </c>
    </row>
    <row r="6" spans="1:13" x14ac:dyDescent="0.25">
      <c r="A6" s="17" t="s">
        <v>493</v>
      </c>
      <c r="B6" s="1070" t="s">
        <v>494</v>
      </c>
      <c r="C6" s="2"/>
      <c r="D6" s="1071"/>
      <c r="E6" s="1072"/>
      <c r="F6" s="1072"/>
      <c r="G6" s="1072"/>
      <c r="H6" s="1072"/>
      <c r="I6" s="1072"/>
      <c r="K6" s="1072"/>
      <c r="L6" s="1072"/>
      <c r="M6" s="1072"/>
    </row>
    <row r="7" spans="1:13" x14ac:dyDescent="0.25">
      <c r="A7" s="17" t="s">
        <v>495</v>
      </c>
      <c r="B7" s="1070" t="s">
        <v>496</v>
      </c>
      <c r="C7" s="1070"/>
      <c r="D7" s="1069"/>
      <c r="E7" s="1074"/>
      <c r="F7" s="1074"/>
      <c r="G7" s="1074"/>
      <c r="H7" s="1074"/>
      <c r="I7" s="1074"/>
      <c r="K7" s="1074"/>
      <c r="L7" s="1074"/>
      <c r="M7" s="1074"/>
    </row>
    <row r="8" spans="1:13" ht="236.25" x14ac:dyDescent="0.25">
      <c r="A8" s="12" t="s">
        <v>497</v>
      </c>
      <c r="B8" s="27" t="s">
        <v>498</v>
      </c>
      <c r="C8" s="1208" t="s">
        <v>499</v>
      </c>
      <c r="D8" s="12" t="s">
        <v>57</v>
      </c>
      <c r="E8" s="12" t="s">
        <v>500</v>
      </c>
      <c r="F8" s="1095" t="s">
        <v>257</v>
      </c>
      <c r="G8" s="227" t="s">
        <v>26</v>
      </c>
      <c r="H8" s="798" t="s">
        <v>501</v>
      </c>
      <c r="I8" s="1198" t="s">
        <v>502</v>
      </c>
      <c r="K8" s="12" t="s">
        <v>26</v>
      </c>
      <c r="L8" s="1086" t="s">
        <v>503</v>
      </c>
      <c r="M8" s="1096" t="s">
        <v>504</v>
      </c>
    </row>
    <row r="9" spans="1:13" ht="114" customHeight="1" x14ac:dyDescent="0.25">
      <c r="A9" s="12" t="s">
        <v>505</v>
      </c>
      <c r="B9" s="14" t="s">
        <v>506</v>
      </c>
      <c r="C9" s="1209"/>
      <c r="D9" s="25" t="s">
        <v>57</v>
      </c>
      <c r="E9" s="124" t="s">
        <v>500</v>
      </c>
      <c r="F9" s="67" t="s">
        <v>257</v>
      </c>
      <c r="G9" s="227" t="s">
        <v>26</v>
      </c>
      <c r="H9" s="837" t="s">
        <v>507</v>
      </c>
      <c r="I9" s="230" t="s">
        <v>508</v>
      </c>
      <c r="K9" s="102" t="s">
        <v>26</v>
      </c>
      <c r="L9" s="922" t="s">
        <v>509</v>
      </c>
      <c r="M9" s="915" t="s">
        <v>510</v>
      </c>
    </row>
    <row r="10" spans="1:13" ht="236.25" x14ac:dyDescent="0.25">
      <c r="A10" s="10" t="s">
        <v>511</v>
      </c>
      <c r="B10" s="27" t="s">
        <v>512</v>
      </c>
      <c r="C10" s="1209"/>
      <c r="D10" s="24" t="s">
        <v>57</v>
      </c>
      <c r="E10" s="24" t="s">
        <v>500</v>
      </c>
      <c r="F10" s="355" t="s">
        <v>257</v>
      </c>
      <c r="G10" s="227" t="s">
        <v>26</v>
      </c>
      <c r="H10" s="116" t="s">
        <v>513</v>
      </c>
      <c r="I10" s="815" t="s">
        <v>514</v>
      </c>
      <c r="K10" s="102" t="s">
        <v>26</v>
      </c>
      <c r="L10" s="265" t="s">
        <v>515</v>
      </c>
      <c r="M10" s="306" t="s">
        <v>516</v>
      </c>
    </row>
    <row r="11" spans="1:13" ht="49.5" customHeight="1" x14ac:dyDescent="0.25">
      <c r="A11" s="26" t="s">
        <v>517</v>
      </c>
      <c r="B11" s="27" t="s">
        <v>518</v>
      </c>
      <c r="C11" s="1209"/>
      <c r="D11" s="26" t="s">
        <v>57</v>
      </c>
      <c r="E11" s="24" t="s">
        <v>286</v>
      </c>
      <c r="F11" s="109"/>
      <c r="G11" s="227" t="s">
        <v>26</v>
      </c>
      <c r="H11" s="108" t="s">
        <v>519</v>
      </c>
      <c r="I11" s="816"/>
      <c r="K11" s="102" t="s">
        <v>26</v>
      </c>
      <c r="L11" s="260" t="s">
        <v>520</v>
      </c>
      <c r="M11" s="923" t="s">
        <v>521</v>
      </c>
    </row>
    <row r="12" spans="1:13" ht="225" x14ac:dyDescent="0.25">
      <c r="A12" s="26" t="s">
        <v>522</v>
      </c>
      <c r="B12" s="27" t="s">
        <v>523</v>
      </c>
      <c r="C12" s="1207"/>
      <c r="D12" s="26" t="s">
        <v>57</v>
      </c>
      <c r="E12" s="56" t="s">
        <v>286</v>
      </c>
      <c r="F12" s="109" t="s">
        <v>257</v>
      </c>
      <c r="G12" s="227" t="s">
        <v>26</v>
      </c>
      <c r="H12" s="108" t="s">
        <v>524</v>
      </c>
      <c r="I12" s="66" t="s">
        <v>525</v>
      </c>
      <c r="K12" s="102" t="s">
        <v>26</v>
      </c>
      <c r="L12" s="260" t="s">
        <v>526</v>
      </c>
      <c r="M12" s="265" t="s">
        <v>527</v>
      </c>
    </row>
    <row r="13" spans="1:13" ht="15.75" customHeight="1" x14ac:dyDescent="0.25">
      <c r="A13" s="78"/>
      <c r="F13" s="78"/>
      <c r="G13" s="13"/>
      <c r="H13" s="117"/>
      <c r="I13" s="117"/>
      <c r="K13" s="13"/>
      <c r="L13" s="117"/>
      <c r="M13" s="117"/>
    </row>
    <row r="14" spans="1:13" ht="15" customHeight="1" x14ac:dyDescent="0.25">
      <c r="A14" s="17" t="s">
        <v>528</v>
      </c>
      <c r="B14" s="1070" t="s">
        <v>529</v>
      </c>
      <c r="C14" s="16"/>
      <c r="D14" s="17"/>
      <c r="E14" s="17"/>
      <c r="F14" s="17"/>
      <c r="G14" s="13"/>
      <c r="H14" s="117"/>
      <c r="I14" s="117"/>
      <c r="K14" s="13"/>
      <c r="L14" s="117"/>
      <c r="M14" s="117"/>
    </row>
    <row r="15" spans="1:13" ht="71.25" customHeight="1" x14ac:dyDescent="0.25">
      <c r="A15" s="10" t="s">
        <v>530</v>
      </c>
      <c r="B15" s="11" t="s">
        <v>531</v>
      </c>
      <c r="C15" s="1266" t="s">
        <v>532</v>
      </c>
      <c r="D15" s="10" t="s">
        <v>73</v>
      </c>
      <c r="E15" s="28" t="s">
        <v>500</v>
      </c>
      <c r="F15" s="58" t="s">
        <v>257</v>
      </c>
      <c r="G15" s="227" t="s">
        <v>276</v>
      </c>
      <c r="H15" s="107" t="s">
        <v>533</v>
      </c>
      <c r="I15" s="228" t="s">
        <v>533</v>
      </c>
      <c r="K15" s="102" t="s">
        <v>534</v>
      </c>
      <c r="L15" s="264"/>
      <c r="M15" s="264"/>
    </row>
    <row r="16" spans="1:13" ht="178.5" customHeight="1" x14ac:dyDescent="0.25">
      <c r="A16" s="26" t="s">
        <v>535</v>
      </c>
      <c r="B16" s="27" t="s">
        <v>536</v>
      </c>
      <c r="C16" s="1266"/>
      <c r="D16" s="10" t="s">
        <v>73</v>
      </c>
      <c r="E16" s="24" t="s">
        <v>500</v>
      </c>
      <c r="F16" s="110" t="s">
        <v>257</v>
      </c>
      <c r="G16" s="227" t="s">
        <v>26</v>
      </c>
      <c r="H16" s="108" t="s">
        <v>537</v>
      </c>
      <c r="I16" s="83" t="s">
        <v>538</v>
      </c>
      <c r="K16" s="102" t="s">
        <v>26</v>
      </c>
      <c r="L16" s="260" t="s">
        <v>539</v>
      </c>
      <c r="M16" s="260" t="s">
        <v>540</v>
      </c>
    </row>
    <row r="17" spans="1:13" ht="92.25" customHeight="1" x14ac:dyDescent="0.25">
      <c r="A17" s="26" t="s">
        <v>541</v>
      </c>
      <c r="B17" s="27" t="s">
        <v>542</v>
      </c>
      <c r="C17" s="1266"/>
      <c r="D17" s="26" t="s">
        <v>57</v>
      </c>
      <c r="E17" s="24" t="s">
        <v>286</v>
      </c>
      <c r="F17" s="109" t="s">
        <v>257</v>
      </c>
      <c r="G17" s="227" t="s">
        <v>26</v>
      </c>
      <c r="H17" s="165" t="s">
        <v>543</v>
      </c>
      <c r="I17" s="249" t="s">
        <v>544</v>
      </c>
      <c r="K17" s="102" t="s">
        <v>26</v>
      </c>
      <c r="L17" s="271" t="s">
        <v>545</v>
      </c>
      <c r="M17" s="272" t="s">
        <v>546</v>
      </c>
    </row>
    <row r="18" spans="1:13" ht="111" customHeight="1" x14ac:dyDescent="0.25">
      <c r="A18" s="26" t="s">
        <v>547</v>
      </c>
      <c r="B18" s="27" t="s">
        <v>548</v>
      </c>
      <c r="C18" s="1266"/>
      <c r="D18" s="26" t="s">
        <v>57</v>
      </c>
      <c r="E18" s="24" t="s">
        <v>549</v>
      </c>
      <c r="F18" s="643" t="s">
        <v>286</v>
      </c>
      <c r="G18" s="227" t="s">
        <v>26</v>
      </c>
      <c r="H18" s="108" t="s">
        <v>287</v>
      </c>
      <c r="I18" s="83"/>
      <c r="K18" s="102" t="s">
        <v>26</v>
      </c>
      <c r="L18" s="260" t="s">
        <v>550</v>
      </c>
      <c r="M18" s="260" t="s">
        <v>551</v>
      </c>
    </row>
    <row r="19" spans="1:13" ht="15" customHeight="1" x14ac:dyDescent="0.25">
      <c r="A19" s="17" t="s">
        <v>552</v>
      </c>
      <c r="B19" s="1070" t="s">
        <v>553</v>
      </c>
      <c r="C19" s="16"/>
      <c r="D19" s="17"/>
      <c r="E19" s="17"/>
      <c r="F19" s="17"/>
      <c r="G19" s="13"/>
      <c r="H19" s="15"/>
      <c r="I19" s="15"/>
      <c r="K19" s="13"/>
      <c r="L19" s="15"/>
      <c r="M19" s="15"/>
    </row>
    <row r="20" spans="1:13" ht="112.5" x14ac:dyDescent="0.25">
      <c r="A20" s="10" t="s">
        <v>554</v>
      </c>
      <c r="B20" s="11" t="s">
        <v>555</v>
      </c>
      <c r="C20" s="1206" t="s">
        <v>556</v>
      </c>
      <c r="D20" s="10" t="s">
        <v>73</v>
      </c>
      <c r="E20" s="28" t="s">
        <v>500</v>
      </c>
      <c r="F20" s="58" t="s">
        <v>257</v>
      </c>
      <c r="G20" s="227" t="s">
        <v>26</v>
      </c>
      <c r="H20" s="165" t="s">
        <v>557</v>
      </c>
      <c r="I20" s="252" t="s">
        <v>558</v>
      </c>
      <c r="K20" s="102" t="s">
        <v>26</v>
      </c>
      <c r="L20" s="271" t="s">
        <v>559</v>
      </c>
      <c r="M20" s="271" t="s">
        <v>560</v>
      </c>
    </row>
    <row r="21" spans="1:13" ht="409.5" x14ac:dyDescent="0.25">
      <c r="A21" s="26" t="s">
        <v>561</v>
      </c>
      <c r="B21" s="27" t="s">
        <v>562</v>
      </c>
      <c r="C21" s="1267"/>
      <c r="D21" s="12" t="s">
        <v>73</v>
      </c>
      <c r="E21" s="24" t="s">
        <v>500</v>
      </c>
      <c r="F21" s="109" t="s">
        <v>257</v>
      </c>
      <c r="G21" s="227" t="s">
        <v>26</v>
      </c>
      <c r="H21" s="165" t="s">
        <v>563</v>
      </c>
      <c r="I21" s="252" t="s">
        <v>564</v>
      </c>
      <c r="K21" s="12" t="s">
        <v>26</v>
      </c>
      <c r="L21" s="1097" t="s">
        <v>565</v>
      </c>
      <c r="M21" s="1097" t="s">
        <v>566</v>
      </c>
    </row>
    <row r="22" spans="1:13" x14ac:dyDescent="0.25">
      <c r="G22" s="13"/>
      <c r="H22" s="117"/>
      <c r="I22" s="117"/>
    </row>
  </sheetData>
  <mergeCells count="15">
    <mergeCell ref="C8:C12"/>
    <mergeCell ref="C15:C18"/>
    <mergeCell ref="C20:C21"/>
    <mergeCell ref="H2:I2"/>
    <mergeCell ref="A3:A4"/>
    <mergeCell ref="B3:B4"/>
    <mergeCell ref="C3:C4"/>
    <mergeCell ref="D3:D4"/>
    <mergeCell ref="E3:F3"/>
    <mergeCell ref="K3:K4"/>
    <mergeCell ref="L3:L4"/>
    <mergeCell ref="M3:M4"/>
    <mergeCell ref="G3:G4"/>
    <mergeCell ref="H3:H4"/>
    <mergeCell ref="I3:I4"/>
  </mergeCells>
  <conditionalFormatting sqref="A8 C8:F8 A9:B9 E9:F9 A10 A14:F14 A15:D15 F15">
    <cfRule type="cellIs" dxfId="191" priority="14" operator="equal">
      <formula>"Nevykdytas"</formula>
    </cfRule>
  </conditionalFormatting>
  <conditionalFormatting sqref="A2:F7">
    <cfRule type="cellIs" dxfId="190" priority="5" operator="equal">
      <formula>"Nevykdytas"</formula>
    </cfRule>
  </conditionalFormatting>
  <conditionalFormatting sqref="A19:F19 A20:D20 F20">
    <cfRule type="cellIs" dxfId="189" priority="12" operator="equal">
      <formula>"Nevykdytas"</formula>
    </cfRule>
  </conditionalFormatting>
  <conditionalFormatting sqref="D16">
    <cfRule type="cellIs" dxfId="188" priority="13" operator="equal">
      <formula>"Nevykdytas"</formula>
    </cfRule>
  </conditionalFormatting>
  <conditionalFormatting sqref="D21">
    <cfRule type="cellIs" dxfId="187" priority="10" operator="equal">
      <formula>"Nevykdytas"</formula>
    </cfRule>
  </conditionalFormatting>
  <conditionalFormatting sqref="I3:I4">
    <cfRule type="cellIs" dxfId="186" priority="3" operator="equal">
      <formula>"Nevykdytas"</formula>
    </cfRule>
  </conditionalFormatting>
  <conditionalFormatting sqref="M3:M4">
    <cfRule type="cellIs" dxfId="185" priority="1" operator="equal">
      <formula>"Nevykdytas"</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SharedWithUsers xmlns="07609231-acae-40b1-8992-26d1ec8f8073">
      <UserInfo>
        <DisplayName>Olga Stravinskienė</DisplayName>
        <AccountId>263</AccountId>
        <AccountType/>
      </UserInfo>
      <UserInfo>
        <DisplayName>Loreta Žemaitienė</DisplayName>
        <AccountId>618</AccountId>
        <AccountType/>
      </UserInfo>
      <UserInfo>
        <DisplayName>Justina Avlas</DisplayName>
        <AccountId>4914</AccountId>
        <AccountType/>
      </UserInfo>
      <UserInfo>
        <DisplayName>Vilius Klimas</DisplayName>
        <AccountId>577</AccountId>
        <AccountType/>
      </UserInfo>
      <UserInfo>
        <DisplayName>Erika Mažonavičiene</DisplayName>
        <AccountId>15257</AccountId>
        <AccountType/>
      </UserInfo>
      <UserInfo>
        <DisplayName>Renata Viršilaitė</DisplayName>
        <AccountId>256</AccountId>
        <AccountType/>
      </UserInfo>
      <UserInfo>
        <DisplayName>Jūratė Visackaitė</DisplayName>
        <AccountId>1107</AccountId>
        <AccountType/>
      </UserInfo>
      <UserInfo>
        <DisplayName>Raisa Dabrovolskienė</DisplayName>
        <AccountId>616</AccountId>
        <AccountType/>
      </UserInfo>
      <UserInfo>
        <DisplayName>Marius Urvikis</DisplayName>
        <AccountId>411</AccountId>
        <AccountType/>
      </UserInfo>
      <UserInfo>
        <DisplayName>Birutė Žarnauskienė</DisplayName>
        <AccountId>677</AccountId>
        <AccountType/>
      </UserInfo>
      <UserInfo>
        <DisplayName>Jolanta Dambrauskaitė</DisplayName>
        <AccountId>95</AccountId>
        <AccountType/>
      </UserInfo>
      <UserInfo>
        <DisplayName>Almeda Kučinskienė</DisplayName>
        <AccountId>21838</AccountId>
        <AccountType/>
      </UserInfo>
      <UserInfo>
        <DisplayName>Akvilė Jovaišienė</DisplayName>
        <AccountId>1007</AccountId>
        <AccountType/>
      </UserInfo>
      <UserInfo>
        <DisplayName>Unė Kaunaitė</DisplayName>
        <AccountId>4844</AccountId>
        <AccountType/>
      </UserInfo>
      <UserInfo>
        <DisplayName>Daiva Mikulskiene</DisplayName>
        <AccountId>79</AccountId>
        <AccountType/>
      </UserInfo>
      <UserInfo>
        <DisplayName>Neringa Simson</DisplayName>
        <AccountId>816</AccountId>
        <AccountType/>
      </UserInfo>
      <UserInfo>
        <DisplayName>Alma Jurčiukonienė</DisplayName>
        <AccountId>456</AccountId>
        <AccountType/>
      </UserInfo>
      <UserInfo>
        <DisplayName>Eglė Girdauskaitė Mackelė</DisplayName>
        <AccountId>16434</AccountId>
        <AccountType/>
      </UserInfo>
      <UserInfo>
        <DisplayName>Jonas Pidkovas</DisplayName>
        <AccountId>114</AccountId>
        <AccountType/>
      </UserInfo>
      <UserInfo>
        <DisplayName>Agnė Šataitė</DisplayName>
        <AccountId>701</AccountId>
        <AccountType/>
      </UserInfo>
      <UserInfo>
        <DisplayName>Daiva Kinachienė</DisplayName>
        <AccountId>603</AccountId>
        <AccountType/>
      </UserInfo>
      <UserInfo>
        <DisplayName>Lina Korizniene</DisplayName>
        <AccountId>245</AccountId>
        <AccountType/>
      </UserInfo>
      <UserInfo>
        <DisplayName>Justina Benaitienė</DisplayName>
        <AccountId>569</AccountId>
        <AccountType/>
      </UserInfo>
      <UserInfo>
        <DisplayName>Vidmantas Mitkus</DisplayName>
        <AccountId>1139</AccountId>
        <AccountType/>
      </UserInfo>
      <UserInfo>
        <DisplayName>Laurynas Jakubauskas</DisplayName>
        <AccountId>20029</AccountId>
        <AccountType/>
      </UserInfo>
      <UserInfo>
        <DisplayName>Skirma Serbentienė</DisplayName>
        <AccountId>839</AccountId>
        <AccountType/>
      </UserInfo>
      <UserInfo>
        <DisplayName>Ilja Karužis</DisplayName>
        <AccountId>981</AccountId>
        <AccountType/>
      </UserInfo>
      <UserInfo>
        <DisplayName>Žaneta Sreda</DisplayName>
        <AccountId>2118</AccountId>
        <AccountType/>
      </UserInfo>
      <UserInfo>
        <DisplayName>Benius Bučelis</DisplayName>
        <AccountId>244</AccountId>
        <AccountType/>
      </UserInfo>
      <UserInfo>
        <DisplayName>Aurelija Paškauskienė</DisplayName>
        <AccountId>707</AccountId>
        <AccountType/>
      </UserInfo>
    </SharedWithUsers>
    <Tags xmlns="bd76807b-7035-44a2-93ee-9bb18f0b649c">Įveskite pasirinkimą #1</Tags>
    <Statusas xmlns="bd76807b-7035-44a2-93ee-9bb18f0b64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FFB5F4-6921-4BDD-8BC4-FFBFDC7B60B9}">
  <ds:schemaRefs>
    <ds:schemaRef ds:uri="http://purl.org/dc/dcmitype/"/>
    <ds:schemaRef ds:uri="http://schemas.microsoft.com/office/infopath/2007/PartnerControls"/>
    <ds:schemaRef ds:uri="http://purl.org/dc/terms/"/>
    <ds:schemaRef ds:uri="bd76807b-7035-44a2-93ee-9bb18f0b649c"/>
    <ds:schemaRef ds:uri="http://purl.org/dc/elements/1.1/"/>
    <ds:schemaRef ds:uri="http://schemas.microsoft.com/office/2006/documentManagement/types"/>
    <ds:schemaRef ds:uri="http://schemas.openxmlformats.org/package/2006/metadata/core-properties"/>
    <ds:schemaRef ds:uri="07609231-acae-40b1-8992-26d1ec8f807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7DA3661-3125-47BF-95F7-3BA0CCDE5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E205AB-74D8-4F61-9F80-51F854B2DB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40</vt:i4>
      </vt:variant>
      <vt:variant>
        <vt:lpstr>Įvardytieji diapazonai</vt:lpstr>
      </vt:variant>
      <vt:variant>
        <vt:i4>2</vt:i4>
      </vt:variant>
    </vt:vector>
  </HeadingPairs>
  <TitlesOfParts>
    <vt:vector size="42" baseType="lpstr">
      <vt:lpstr>Švietimas. 1.1.</vt:lpstr>
      <vt:lpstr>1.2.</vt:lpstr>
      <vt:lpstr>1.3.</vt:lpstr>
      <vt:lpstr>1.4.</vt:lpstr>
      <vt:lpstr>1.5.</vt:lpstr>
      <vt:lpstr>Socialinė apsauga. 2.1.</vt:lpstr>
      <vt:lpstr>2.2.</vt:lpstr>
      <vt:lpstr>2.3.</vt:lpstr>
      <vt:lpstr>Sveikata. 3.1.</vt:lpstr>
      <vt:lpstr>3.2.</vt:lpstr>
      <vt:lpstr>Kultūra. 4.1.</vt:lpstr>
      <vt:lpstr>4.2.</vt:lpstr>
      <vt:lpstr>4.3.</vt:lpstr>
      <vt:lpstr>4.4.</vt:lpstr>
      <vt:lpstr>Judumas. 5.1.</vt:lpstr>
      <vt:lpstr>5.2.</vt:lpstr>
      <vt:lpstr>5.3.</vt:lpstr>
      <vt:lpstr>5.4.</vt:lpstr>
      <vt:lpstr>Ekonom. plėtra 6.1.</vt:lpstr>
      <vt:lpstr>6.2.</vt:lpstr>
      <vt:lpstr>6.3.</vt:lpstr>
      <vt:lpstr>Aplinka. 7.1.</vt:lpstr>
      <vt:lpstr>7.2.</vt:lpstr>
      <vt:lpstr>7.3.</vt:lpstr>
      <vt:lpstr>Apsauga. 8.1.</vt:lpstr>
      <vt:lpstr>8.2.</vt:lpstr>
      <vt:lpstr>8.3.</vt:lpstr>
      <vt:lpstr>8.4.</vt:lpstr>
      <vt:lpstr>Paslaugos. 9.1.</vt:lpstr>
      <vt:lpstr>9.2.</vt:lpstr>
      <vt:lpstr>Planavimas. 10.1.</vt:lpstr>
      <vt:lpstr>10.2.</vt:lpstr>
      <vt:lpstr>10.3.</vt:lpstr>
      <vt:lpstr>Veiksmai (2025)</vt:lpstr>
      <vt:lpstr>Rodikliai (2024)</vt:lpstr>
      <vt:lpstr>Veiksmai (2024)</vt:lpstr>
      <vt:lpstr>Rodikliai</vt:lpstr>
      <vt:lpstr>Veiksmai</vt:lpstr>
      <vt:lpstr>Veiksmai (2023)</vt:lpstr>
      <vt:lpstr>Rodikliai (2023)</vt:lpstr>
      <vt:lpstr>Rodikliai!Print_Area</vt:lpstr>
      <vt:lpstr>'Rodikliai (2024)'!Print_Area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U.G.</dc:creator>
  <cp:keywords/>
  <dc:description/>
  <cp:lastModifiedBy>Aušra Katinienė</cp:lastModifiedBy>
  <cp:revision/>
  <cp:lastPrinted>2026-04-27T06:46:47Z</cp:lastPrinted>
  <dcterms:created xsi:type="dcterms:W3CDTF">2022-02-15T14:12:09Z</dcterms:created>
  <dcterms:modified xsi:type="dcterms:W3CDTF">2026-07-02T10:37:35Z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0x0101008E25670BE377154BAD1C9BBF22B81D14</vt:lpwstr>
  </property>
  <property fmtid="{D5CDD505-2E9C-101B-9397-08002B2CF9AE}" pid="5" name="MediaServiceImageTags">
    <vt:lpwstr/>
  </property>
</Properties>
</file>