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I26" i="1" l="1"/>
  <c r="G26" i="1"/>
  <c r="H26" i="1" s="1"/>
  <c r="E26" i="1"/>
  <c r="F26" i="1" s="1"/>
  <c r="C26" i="1"/>
  <c r="J25" i="1"/>
  <c r="J24" i="1"/>
  <c r="F24" i="1"/>
  <c r="J23" i="1"/>
  <c r="F23" i="1"/>
  <c r="J22" i="1"/>
  <c r="J21" i="1"/>
  <c r="F20" i="1"/>
  <c r="J18" i="1"/>
  <c r="J17" i="1"/>
  <c r="J26" i="1" s="1"/>
  <c r="D16" i="1"/>
  <c r="D15" i="1"/>
  <c r="D14" i="1"/>
  <c r="D13" i="1"/>
  <c r="D12" i="1"/>
  <c r="D11" i="1"/>
  <c r="H10" i="1"/>
  <c r="D10" i="1"/>
  <c r="D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H8" i="1"/>
  <c r="D8" i="1"/>
  <c r="H7" i="1"/>
  <c r="D7" i="1"/>
  <c r="D26" i="1" s="1"/>
  <c r="C27" i="1" l="1"/>
</calcChain>
</file>

<file path=xl/sharedStrings.xml><?xml version="1.0" encoding="utf-8"?>
<sst xmlns="http://schemas.openxmlformats.org/spreadsheetml/2006/main" count="85" uniqueCount="65">
  <si>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</si>
  <si>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</si>
  <si>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</si>
  <si>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</si>
  <si>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Žemės mokestis</t>
  </si>
  <si>
    <t>Vastybinės žemės nuomos mokestis</t>
  </si>
  <si>
    <t>Paveldimo turto mokestis</t>
  </si>
  <si>
    <t>Metai už kuriuos atleista</t>
  </si>
  <si>
    <t>Vilniaus miesto savivaldybės tarybos sprendimo numeris</t>
  </si>
  <si>
    <t>Pastabos</t>
  </si>
  <si>
    <t>Mokesčio suma</t>
  </si>
  <si>
    <t>Lt</t>
  </si>
  <si>
    <t>Eur</t>
  </si>
  <si>
    <t>2014 m.  Tarybos sprendimai</t>
  </si>
  <si>
    <t>UAB ,,Vilniaus viešasis transportas“</t>
  </si>
  <si>
    <t>2013 m.</t>
  </si>
  <si>
    <t xml:space="preserve">Nr. 1-1674 </t>
  </si>
  <si>
    <t>2014 m.</t>
  </si>
  <si>
    <t>Nr. 1-2028</t>
  </si>
  <si>
    <t>UAB ,,Vilniaus vystymo kompanija“</t>
  </si>
  <si>
    <t>Nr. 1-1742</t>
  </si>
  <si>
    <t>UAB ,,Start Vilnius“</t>
  </si>
  <si>
    <t>2013-2014 m.</t>
  </si>
  <si>
    <t>Nr. 1-1793</t>
  </si>
  <si>
    <t xml:space="preserve">
2013 m. NTM mokestis: 294.022 Lt
2014 m. NTM mokestis: 326.620 Lt
</t>
  </si>
  <si>
    <t>UAB ,,Vilniaus parkai“</t>
  </si>
  <si>
    <t>Nr. 1-1794</t>
  </si>
  <si>
    <t>Lietuvos sporto draugija ,,Žalgiris“</t>
  </si>
  <si>
    <t>Nr. 1-1848</t>
  </si>
  <si>
    <r>
      <t xml:space="preserve">Pasirašyta bendradarbiavimo sutartis. Bendrovė įsipareigojo 2014 m. investuoti į  ne mažesnę nei NTM suma į pastato, esančio Olimpiečių g. 17, Vilnius, infrastruktūrą: 80.000 Lt.
</t>
    </r>
    <r>
      <rPr>
        <i/>
        <sz val="10"/>
        <color indexed="10"/>
        <rFont val="Times New Roman"/>
        <family val="1"/>
      </rPr>
      <t>2013 m. mokestis: 31.073 Lt
2014 m. mokestis: 38.841 Lt</t>
    </r>
  </si>
  <si>
    <t>UAB ,,Vilniaus pramogų arena“</t>
  </si>
  <si>
    <t>Nr. 1-1849</t>
  </si>
  <si>
    <t>Pasirašyta bendradarbiavimo sutartis. Bendrovė įsipareigojo 2014 m. investuoti ne mažesnę nei NTM suma į pastato, esančio Ąžuolyno g. 9, Vilniuje, infrastruktūrą 63.000 Lt.</t>
  </si>
  <si>
    <t>UAB ,,Universali arena“</t>
  </si>
  <si>
    <t>Nr. 1-1850</t>
  </si>
  <si>
    <t>Pasirašyta bendradarbiavimo sutartis. Bendrovė įsipareigojo 2014 m. investuoti ne mažesnę nei NTM suma į pastato, esančio Ozo g. 14, Vilniuje, infrastruktūrą 1,5 mln. Lt</t>
  </si>
  <si>
    <t>VšĮ ,,Vito Gerulaičio teniso akademija“</t>
  </si>
  <si>
    <t>Nr. 1-1847</t>
  </si>
  <si>
    <t>VšĮ ,,Krepšinio rytas“</t>
  </si>
  <si>
    <t>Nr. 1-2027</t>
  </si>
  <si>
    <t>Nr. 1-1886</t>
  </si>
  <si>
    <t>MOKESTIS ATIDĖTAS</t>
  </si>
  <si>
    <t>Nr. 1-1975</t>
  </si>
  <si>
    <t>Nr. 1-1915</t>
  </si>
  <si>
    <t>2012-2013 m.</t>
  </si>
  <si>
    <t>Nr. 1-1914</t>
  </si>
  <si>
    <t>Nr. 1-1976</t>
  </si>
  <si>
    <t>Nr. 1-2051</t>
  </si>
  <si>
    <t>Nr. 1-2126</t>
  </si>
  <si>
    <t>Nr. 1-2122</t>
  </si>
  <si>
    <t>18.</t>
  </si>
  <si>
    <t>Nr. 1-2123</t>
  </si>
  <si>
    <t>Iš viso 2014 m.:</t>
  </si>
  <si>
    <t>BENDRA 2014 METAIS SUTEIKTŲ LENGVATŲ SUMA</t>
  </si>
  <si>
    <r>
      <t xml:space="preserve">Pasirašyta bendradarbiavimo sutartis. Bendrovė įsipareigojo 2014 m. investuoti ne mažesnę nei NTM suma į pastato, esančio Ąžuolyno g. 7, Vilniuje, infrastruktūrą iki 700.000 Lt.
</t>
    </r>
    <r>
      <rPr>
        <i/>
        <sz val="10"/>
        <color indexed="10"/>
        <rFont val="Times New Roman"/>
        <family val="1"/>
      </rPr>
      <t>2013 m. mokestis: 232.253,58 Lt
2014 m. mokestis: 385.186,32 Lt</t>
    </r>
  </si>
  <si>
    <t>Pasirašyta bendradarbiavimo sutartis. Bendrovė įsipareigojo 2014 m. investuoti ne mažesnę nei NTM suma  į "Lietuvos ryto" krepšinio arenos infrastruktūros gerinimą: iki 30 000 Lt</t>
  </si>
  <si>
    <t>T. Ž.</t>
  </si>
  <si>
    <t>J. M.</t>
  </si>
  <si>
    <t>L. G.-N.</t>
  </si>
  <si>
    <t>A. K.</t>
  </si>
  <si>
    <t>J. L.</t>
  </si>
  <si>
    <t>N. G.</t>
  </si>
  <si>
    <t>L. B.</t>
  </si>
  <si>
    <t>V. A.</t>
  </si>
  <si>
    <t>B.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</si>
</sst>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t_-;\-* #,##0.00\ _L_t_-;_-* &quot;-&quot;??\ _L_t_-;_-@_-"/>
    <numFmt numFmtId="164" formatCode="#,##0.00\ [$€-1]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i/>
      <sz val="10"/>
      <color rgb="FFFF0000"/>
      <name val="Times New Roman"/>
      <family val="1"/>
    </font>
    <font>
      <i/>
      <sz val="10"/>
      <name val="Times New Roman"/>
      <family val="1"/>
    </font>
    <font>
      <i/>
      <sz val="10"/>
      <color indexed="10"/>
      <name val="Times New Roman"/>
      <family val="1"/>
    </font>
    <font>
      <b/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4" fontId="3" fillId="5" borderId="20" xfId="0" applyNumberFormat="1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center" vertical="center"/>
    </xf>
    <xf numFmtId="4" fontId="3" fillId="6" borderId="20" xfId="0" applyNumberFormat="1" applyFont="1" applyFill="1" applyBorder="1" applyAlignment="1">
      <alignment horizontal="center" vertical="center"/>
    </xf>
    <xf numFmtId="4" fontId="3" fillId="6" borderId="19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4" fontId="4" fillId="3" borderId="26" xfId="2" applyNumberFormat="1" applyFont="1" applyFill="1" applyBorder="1" applyAlignment="1">
      <alignment horizontal="center" vertical="center"/>
    </xf>
    <xf numFmtId="4" fontId="4" fillId="3" borderId="27" xfId="2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4" fontId="4" fillId="3" borderId="16" xfId="2" applyNumberFormat="1" applyFont="1" applyFill="1" applyBorder="1" applyAlignment="1">
      <alignment horizontal="center" vertical="center"/>
    </xf>
    <xf numFmtId="4" fontId="4" fillId="3" borderId="17" xfId="2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" fontId="4" fillId="0" borderId="16" xfId="2" applyNumberFormat="1" applyFont="1" applyBorder="1" applyAlignment="1">
      <alignment horizontal="center" vertical="center"/>
    </xf>
    <xf numFmtId="4" fontId="4" fillId="0" borderId="17" xfId="2" applyNumberFormat="1" applyFont="1" applyBorder="1" applyAlignment="1">
      <alignment horizontal="center" vertical="center"/>
    </xf>
    <xf numFmtId="4" fontId="4" fillId="6" borderId="16" xfId="2" applyNumberFormat="1" applyFont="1" applyFill="1" applyBorder="1" applyAlignment="1">
      <alignment horizontal="center" vertical="center"/>
    </xf>
    <xf numFmtId="4" fontId="4" fillId="6" borderId="17" xfId="2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4" fontId="4" fillId="6" borderId="31" xfId="2" applyNumberFormat="1" applyFont="1" applyFill="1" applyBorder="1" applyAlignment="1">
      <alignment horizontal="center" vertical="center"/>
    </xf>
    <xf numFmtId="4" fontId="4" fillId="4" borderId="16" xfId="2" applyNumberFormat="1" applyFont="1" applyFill="1" applyBorder="1" applyAlignment="1">
      <alignment horizontal="center" vertical="center"/>
    </xf>
    <xf numFmtId="4" fontId="4" fillId="4" borderId="17" xfId="2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2" fillId="6" borderId="16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4" fontId="4" fillId="0" borderId="17" xfId="2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4" fontId="4" fillId="4" borderId="32" xfId="2" applyNumberFormat="1" applyFont="1" applyFill="1" applyBorder="1" applyAlignment="1">
      <alignment horizontal="center" vertical="center"/>
    </xf>
    <xf numFmtId="4" fontId="4" fillId="0" borderId="12" xfId="2" applyNumberFormat="1" applyFont="1" applyBorder="1" applyAlignment="1">
      <alignment horizontal="center" vertical="center"/>
    </xf>
    <xf numFmtId="4" fontId="4" fillId="0" borderId="32" xfId="2" applyNumberFormat="1" applyFont="1" applyBorder="1" applyAlignment="1">
      <alignment horizontal="center" vertical="center"/>
    </xf>
    <xf numFmtId="4" fontId="4" fillId="0" borderId="32" xfId="2" applyNumberFormat="1" applyFont="1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4" fontId="4" fillId="6" borderId="34" xfId="2" applyNumberFormat="1" applyFont="1" applyFill="1" applyBorder="1" applyAlignment="1">
      <alignment horizontal="center" vertical="center"/>
    </xf>
    <xf numFmtId="4" fontId="4" fillId="6" borderId="35" xfId="2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4" fontId="9" fillId="3" borderId="36" xfId="1" applyNumberFormat="1" applyFont="1" applyFill="1" applyBorder="1" applyAlignment="1">
      <alignment horizontal="center" vertical="center" wrapText="1"/>
    </xf>
    <xf numFmtId="4" fontId="9" fillId="3" borderId="37" xfId="1" applyNumberFormat="1" applyFont="1" applyFill="1" applyBorder="1" applyAlignment="1">
      <alignment horizontal="center" vertical="center" wrapText="1"/>
    </xf>
    <xf numFmtId="4" fontId="9" fillId="4" borderId="36" xfId="1" applyNumberFormat="1" applyFont="1" applyFill="1" applyBorder="1" applyAlignment="1">
      <alignment horizontal="center" vertical="center"/>
    </xf>
    <xf numFmtId="4" fontId="9" fillId="4" borderId="37" xfId="2" applyNumberFormat="1" applyFont="1" applyFill="1" applyBorder="1" applyAlignment="1">
      <alignment horizontal="center" vertical="center"/>
    </xf>
    <xf numFmtId="4" fontId="9" fillId="5" borderId="36" xfId="2" applyNumberFormat="1" applyFont="1" applyFill="1" applyBorder="1" applyAlignment="1">
      <alignment horizontal="center" vertical="center"/>
    </xf>
    <xf numFmtId="4" fontId="9" fillId="5" borderId="37" xfId="2" applyNumberFormat="1" applyFont="1" applyFill="1" applyBorder="1" applyAlignment="1">
      <alignment horizontal="center" vertical="center"/>
    </xf>
    <xf numFmtId="4" fontId="9" fillId="6" borderId="38" xfId="2" applyNumberFormat="1" applyFont="1" applyFill="1" applyBorder="1" applyAlignment="1">
      <alignment horizontal="center" vertical="center"/>
    </xf>
    <xf numFmtId="4" fontId="9" fillId="6" borderId="37" xfId="2" applyNumberFormat="1" applyFont="1" applyFill="1" applyBorder="1" applyAlignment="1">
      <alignment horizontal="center" vertical="center"/>
    </xf>
    <xf numFmtId="0" fontId="7" fillId="7" borderId="38" xfId="1" applyFont="1" applyFill="1" applyBorder="1" applyAlignment="1">
      <alignment horizontal="center" vertical="center" wrapText="1"/>
    </xf>
    <xf numFmtId="0" fontId="7" fillId="7" borderId="39" xfId="1" applyFont="1" applyFill="1" applyBorder="1" applyAlignment="1">
      <alignment horizontal="center" vertical="center" wrapText="1"/>
    </xf>
    <xf numFmtId="0" fontId="7" fillId="7" borderId="37" xfId="1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164" fontId="9" fillId="7" borderId="2" xfId="1" applyNumberFormat="1" applyFont="1" applyFill="1" applyBorder="1" applyAlignment="1">
      <alignment horizontal="left" vertical="center" wrapText="1"/>
    </xf>
    <xf numFmtId="164" fontId="9" fillId="7" borderId="3" xfId="1" applyNumberFormat="1" applyFont="1" applyFill="1" applyBorder="1" applyAlignment="1">
      <alignment horizontal="left" vertical="center" wrapText="1"/>
    </xf>
    <xf numFmtId="164" fontId="9" fillId="7" borderId="4" xfId="1" applyNumberFormat="1" applyFont="1" applyFill="1" applyBorder="1" applyAlignment="1">
      <alignment horizontal="left" vertical="center" wrapText="1"/>
    </xf>
  </cellXfs>
  <cellStyles count="3">
    <cellStyle name="Įprastas" xfId="0" builtinId="0"/>
    <cellStyle name="Įprastas 2" xfId="1"/>
    <cellStyle name="Kableli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workbookViewId="0">
      <selection activeCell="N21" sqref="N21"/>
    </sheetView>
  </sheetViews>
  <sheetFormatPr defaultRowHeight="15" x14ac:dyDescent="0.25"/>
  <cols>
    <col min="1" max="1" width="4" customWidth="1"/>
    <col min="2" max="2" width="21" customWidth="1"/>
    <col min="3" max="12" width="12" customWidth="1"/>
    <col min="13" max="13" width="28.140625" customWidth="1"/>
  </cols>
  <sheetData>
    <row r="2" spans="1:13" s="3" customFormat="1" ht="33.75" customHeight="1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36" customHeight="1" thickBot="1" x14ac:dyDescent="0.3">
      <c r="A3" s="4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20" customFormat="1" ht="36" customHeight="1" x14ac:dyDescent="0.25">
      <c r="A4" s="7" t="s">
        <v>1</v>
      </c>
      <c r="B4" s="8" t="s">
        <v>2</v>
      </c>
      <c r="C4" s="9" t="s">
        <v>3</v>
      </c>
      <c r="D4" s="10"/>
      <c r="E4" s="11" t="s">
        <v>4</v>
      </c>
      <c r="F4" s="12"/>
      <c r="G4" s="13" t="s">
        <v>5</v>
      </c>
      <c r="H4" s="14"/>
      <c r="I4" s="15" t="s">
        <v>6</v>
      </c>
      <c r="J4" s="16"/>
      <c r="K4" s="17" t="s">
        <v>7</v>
      </c>
      <c r="L4" s="18" t="s">
        <v>8</v>
      </c>
      <c r="M4" s="19" t="s">
        <v>9</v>
      </c>
    </row>
    <row r="5" spans="1:13" s="20" customFormat="1" ht="36" customHeight="1" x14ac:dyDescent="0.25">
      <c r="A5" s="21"/>
      <c r="B5" s="22"/>
      <c r="C5" s="23" t="s">
        <v>10</v>
      </c>
      <c r="D5" s="24"/>
      <c r="E5" s="25" t="s">
        <v>10</v>
      </c>
      <c r="F5" s="26"/>
      <c r="G5" s="27" t="s">
        <v>10</v>
      </c>
      <c r="H5" s="28"/>
      <c r="I5" s="29" t="s">
        <v>10</v>
      </c>
      <c r="J5" s="30"/>
      <c r="K5" s="31"/>
      <c r="L5" s="32"/>
      <c r="M5" s="33"/>
    </row>
    <row r="6" spans="1:13" s="20" customFormat="1" ht="36" customHeight="1" thickBot="1" x14ac:dyDescent="0.3">
      <c r="A6" s="34"/>
      <c r="B6" s="35"/>
      <c r="C6" s="36" t="s">
        <v>11</v>
      </c>
      <c r="D6" s="37" t="s">
        <v>12</v>
      </c>
      <c r="E6" s="38" t="s">
        <v>11</v>
      </c>
      <c r="F6" s="39" t="s">
        <v>12</v>
      </c>
      <c r="G6" s="40" t="s">
        <v>11</v>
      </c>
      <c r="H6" s="41" t="s">
        <v>12</v>
      </c>
      <c r="I6" s="42" t="s">
        <v>11</v>
      </c>
      <c r="J6" s="43" t="s">
        <v>12</v>
      </c>
      <c r="K6" s="44"/>
      <c r="L6" s="45"/>
      <c r="M6" s="46"/>
    </row>
    <row r="7" spans="1:13" x14ac:dyDescent="0.25">
      <c r="A7" s="34">
        <v>1</v>
      </c>
      <c r="B7" s="47" t="s">
        <v>14</v>
      </c>
      <c r="C7" s="48">
        <v>498921</v>
      </c>
      <c r="D7" s="49">
        <f>C7/3.4528</f>
        <v>144497.50926784059</v>
      </c>
      <c r="E7" s="50"/>
      <c r="F7" s="51"/>
      <c r="G7" s="52">
        <v>201385</v>
      </c>
      <c r="H7" s="53">
        <f>G7/3.4528</f>
        <v>58325.127432808156</v>
      </c>
      <c r="I7" s="50"/>
      <c r="J7" s="51"/>
      <c r="K7" s="54" t="s">
        <v>15</v>
      </c>
      <c r="L7" s="55" t="s">
        <v>16</v>
      </c>
      <c r="M7" s="56"/>
    </row>
    <row r="8" spans="1:13" x14ac:dyDescent="0.25">
      <c r="A8" s="57"/>
      <c r="B8" s="58"/>
      <c r="C8" s="59">
        <v>599552</v>
      </c>
      <c r="D8" s="60">
        <f t="shared" ref="D8:D16" si="0">C8/3.4528</f>
        <v>173642.26135310472</v>
      </c>
      <c r="E8" s="61"/>
      <c r="F8" s="62"/>
      <c r="G8" s="63">
        <v>201385</v>
      </c>
      <c r="H8" s="64">
        <f>G8/3.4528</f>
        <v>58325.127432808156</v>
      </c>
      <c r="I8" s="61"/>
      <c r="J8" s="62"/>
      <c r="K8" s="65" t="s">
        <v>17</v>
      </c>
      <c r="L8" s="66" t="s">
        <v>18</v>
      </c>
      <c r="M8" s="67"/>
    </row>
    <row r="9" spans="1:13" ht="36" customHeight="1" x14ac:dyDescent="0.25">
      <c r="A9" s="68">
        <f>A7+1</f>
        <v>2</v>
      </c>
      <c r="B9" s="69" t="s">
        <v>19</v>
      </c>
      <c r="C9" s="59">
        <v>509270</v>
      </c>
      <c r="D9" s="60">
        <f t="shared" si="0"/>
        <v>147494.78683966637</v>
      </c>
      <c r="E9" s="61"/>
      <c r="F9" s="62"/>
      <c r="G9" s="61"/>
      <c r="H9" s="62"/>
      <c r="I9" s="61"/>
      <c r="J9" s="62"/>
      <c r="K9" s="65" t="s">
        <v>17</v>
      </c>
      <c r="L9" s="66" t="s">
        <v>20</v>
      </c>
      <c r="M9" s="70"/>
    </row>
    <row r="10" spans="1:13" ht="43.5" customHeight="1" x14ac:dyDescent="0.25">
      <c r="A10" s="68">
        <f>A9+1</f>
        <v>3</v>
      </c>
      <c r="B10" s="69" t="s">
        <v>21</v>
      </c>
      <c r="C10" s="59">
        <v>620642</v>
      </c>
      <c r="D10" s="60">
        <f t="shared" si="0"/>
        <v>179750.34754402225</v>
      </c>
      <c r="E10" s="61"/>
      <c r="F10" s="62"/>
      <c r="G10" s="63">
        <v>5540</v>
      </c>
      <c r="H10" s="64">
        <f>G10/3.4528</f>
        <v>1604.4949026876739</v>
      </c>
      <c r="I10" s="61"/>
      <c r="J10" s="62"/>
      <c r="K10" s="71" t="s">
        <v>22</v>
      </c>
      <c r="L10" s="66" t="s">
        <v>23</v>
      </c>
      <c r="M10" s="72" t="s">
        <v>24</v>
      </c>
    </row>
    <row r="11" spans="1:13" ht="38.25" x14ac:dyDescent="0.25">
      <c r="A11" s="68">
        <f t="shared" ref="A11:A17" si="1">A10+1</f>
        <v>4</v>
      </c>
      <c r="B11" s="69" t="s">
        <v>25</v>
      </c>
      <c r="C11" s="59">
        <v>30312</v>
      </c>
      <c r="D11" s="60">
        <f t="shared" si="0"/>
        <v>8778.9620018535679</v>
      </c>
      <c r="E11" s="61"/>
      <c r="F11" s="62"/>
      <c r="G11" s="61"/>
      <c r="H11" s="62"/>
      <c r="I11" s="61"/>
      <c r="J11" s="62"/>
      <c r="K11" s="65" t="s">
        <v>15</v>
      </c>
      <c r="L11" s="66" t="s">
        <v>26</v>
      </c>
      <c r="M11" s="70"/>
    </row>
    <row r="12" spans="1:13" ht="107.25" customHeight="1" x14ac:dyDescent="0.25">
      <c r="A12" s="68">
        <f t="shared" si="1"/>
        <v>5</v>
      </c>
      <c r="B12" s="69" t="s">
        <v>27</v>
      </c>
      <c r="C12" s="59">
        <v>69914</v>
      </c>
      <c r="D12" s="60">
        <f t="shared" si="0"/>
        <v>20248.493975903617</v>
      </c>
      <c r="E12" s="61"/>
      <c r="F12" s="62"/>
      <c r="G12" s="61"/>
      <c r="H12" s="62"/>
      <c r="I12" s="61"/>
      <c r="J12" s="62"/>
      <c r="K12" s="65" t="s">
        <v>22</v>
      </c>
      <c r="L12" s="66" t="s">
        <v>28</v>
      </c>
      <c r="M12" s="73" t="s">
        <v>29</v>
      </c>
    </row>
    <row r="13" spans="1:13" ht="88.5" customHeight="1" x14ac:dyDescent="0.25">
      <c r="A13" s="68">
        <f t="shared" si="1"/>
        <v>6</v>
      </c>
      <c r="B13" s="69" t="s">
        <v>30</v>
      </c>
      <c r="C13" s="59">
        <v>58808</v>
      </c>
      <c r="D13" s="60">
        <f t="shared" si="0"/>
        <v>17031.974050046341</v>
      </c>
      <c r="E13" s="61"/>
      <c r="F13" s="62"/>
      <c r="G13" s="61"/>
      <c r="H13" s="62"/>
      <c r="I13" s="61"/>
      <c r="J13" s="62"/>
      <c r="K13" s="65" t="s">
        <v>15</v>
      </c>
      <c r="L13" s="66" t="s">
        <v>31</v>
      </c>
      <c r="M13" s="73" t="s">
        <v>32</v>
      </c>
    </row>
    <row r="14" spans="1:13" ht="88.5" customHeight="1" x14ac:dyDescent="0.25">
      <c r="A14" s="68">
        <f t="shared" si="1"/>
        <v>7</v>
      </c>
      <c r="B14" s="69" t="s">
        <v>33</v>
      </c>
      <c r="C14" s="59">
        <v>225280</v>
      </c>
      <c r="D14" s="60">
        <f t="shared" si="0"/>
        <v>65245.597775718263</v>
      </c>
      <c r="E14" s="61"/>
      <c r="F14" s="62"/>
      <c r="G14" s="61"/>
      <c r="H14" s="62"/>
      <c r="I14" s="61"/>
      <c r="J14" s="62"/>
      <c r="K14" s="65" t="s">
        <v>17</v>
      </c>
      <c r="L14" s="66" t="s">
        <v>34</v>
      </c>
      <c r="M14" s="73" t="s">
        <v>35</v>
      </c>
    </row>
    <row r="15" spans="1:13" ht="112.5" customHeight="1" x14ac:dyDescent="0.25">
      <c r="A15" s="68">
        <f t="shared" si="1"/>
        <v>8</v>
      </c>
      <c r="B15" s="69" t="s">
        <v>36</v>
      </c>
      <c r="C15" s="59">
        <v>617439.9</v>
      </c>
      <c r="D15" s="60">
        <f t="shared" si="0"/>
        <v>178822.95528266917</v>
      </c>
      <c r="E15" s="61"/>
      <c r="F15" s="62"/>
      <c r="G15" s="61"/>
      <c r="H15" s="62"/>
      <c r="I15" s="61"/>
      <c r="J15" s="62"/>
      <c r="K15" s="65" t="s">
        <v>22</v>
      </c>
      <c r="L15" s="66" t="s">
        <v>37</v>
      </c>
      <c r="M15" s="73" t="s">
        <v>54</v>
      </c>
    </row>
    <row r="16" spans="1:13" ht="87.75" customHeight="1" x14ac:dyDescent="0.25">
      <c r="A16" s="68">
        <f t="shared" si="1"/>
        <v>9</v>
      </c>
      <c r="B16" s="69" t="s">
        <v>38</v>
      </c>
      <c r="C16" s="59">
        <v>28528</v>
      </c>
      <c r="D16" s="60">
        <f t="shared" si="0"/>
        <v>8262.2798887859135</v>
      </c>
      <c r="E16" s="74"/>
      <c r="F16" s="75"/>
      <c r="G16" s="61"/>
      <c r="H16" s="62"/>
      <c r="I16" s="61"/>
      <c r="J16" s="62"/>
      <c r="K16" s="65" t="s">
        <v>15</v>
      </c>
      <c r="L16" s="66" t="s">
        <v>39</v>
      </c>
      <c r="M16" s="73" t="s">
        <v>55</v>
      </c>
    </row>
    <row r="17" spans="1:13" x14ac:dyDescent="0.25">
      <c r="A17" s="68">
        <f t="shared" si="1"/>
        <v>10</v>
      </c>
      <c r="B17" s="69" t="s">
        <v>56</v>
      </c>
      <c r="C17" s="76"/>
      <c r="D17" s="77"/>
      <c r="E17" s="78"/>
      <c r="F17" s="79"/>
      <c r="G17" s="78"/>
      <c r="H17" s="79"/>
      <c r="I17" s="80">
        <v>3280</v>
      </c>
      <c r="J17" s="81">
        <f>I17/3.4528</f>
        <v>949.95366079703433</v>
      </c>
      <c r="K17" s="71"/>
      <c r="L17" s="66" t="s">
        <v>40</v>
      </c>
      <c r="M17" s="70"/>
    </row>
    <row r="18" spans="1:13" ht="37.5" customHeight="1" x14ac:dyDescent="0.25">
      <c r="A18" s="82">
        <f>A17+1</f>
        <v>11</v>
      </c>
      <c r="B18" s="69" t="s">
        <v>57</v>
      </c>
      <c r="C18" s="76"/>
      <c r="D18" s="77"/>
      <c r="E18" s="78"/>
      <c r="F18" s="79"/>
      <c r="G18" s="78"/>
      <c r="H18" s="79"/>
      <c r="I18" s="80">
        <v>8110</v>
      </c>
      <c r="J18" s="81">
        <f>I18/3.4528</f>
        <v>2348.8183503243745</v>
      </c>
      <c r="K18" s="71" t="s">
        <v>41</v>
      </c>
      <c r="L18" s="66" t="s">
        <v>42</v>
      </c>
      <c r="M18" s="70"/>
    </row>
    <row r="19" spans="1:13" ht="37.5" customHeight="1" x14ac:dyDescent="0.25">
      <c r="A19" s="82">
        <f t="shared" ref="A19:A24" si="2">A18+1</f>
        <v>12</v>
      </c>
      <c r="B19" s="69" t="s">
        <v>58</v>
      </c>
      <c r="C19" s="76"/>
      <c r="D19" s="77"/>
      <c r="E19" s="78"/>
      <c r="F19" s="79"/>
      <c r="G19" s="78"/>
      <c r="H19" s="79"/>
      <c r="I19" s="80">
        <v>15596</v>
      </c>
      <c r="J19" s="83">
        <v>15596</v>
      </c>
      <c r="K19" s="71" t="s">
        <v>41</v>
      </c>
      <c r="L19" s="66" t="s">
        <v>43</v>
      </c>
      <c r="M19" s="70"/>
    </row>
    <row r="20" spans="1:13" ht="32.25" customHeight="1" x14ac:dyDescent="0.25">
      <c r="A20" s="82">
        <f t="shared" si="2"/>
        <v>13</v>
      </c>
      <c r="B20" s="69" t="s">
        <v>59</v>
      </c>
      <c r="C20" s="76"/>
      <c r="D20" s="77"/>
      <c r="E20" s="84">
        <v>429.07</v>
      </c>
      <c r="F20" s="85">
        <f>E20/3.4528</f>
        <v>124.26726135310473</v>
      </c>
      <c r="G20" s="78"/>
      <c r="H20" s="79"/>
      <c r="I20" s="78"/>
      <c r="J20" s="79"/>
      <c r="K20" s="71" t="s">
        <v>44</v>
      </c>
      <c r="L20" s="66" t="s">
        <v>45</v>
      </c>
      <c r="M20" s="70"/>
    </row>
    <row r="21" spans="1:13" x14ac:dyDescent="0.25">
      <c r="A21" s="82">
        <f t="shared" si="2"/>
        <v>14</v>
      </c>
      <c r="B21" s="86" t="s">
        <v>60</v>
      </c>
      <c r="C21" s="87"/>
      <c r="D21" s="88"/>
      <c r="E21" s="78"/>
      <c r="F21" s="79"/>
      <c r="G21" s="78"/>
      <c r="H21" s="79"/>
      <c r="I21" s="89">
        <v>3179</v>
      </c>
      <c r="J21" s="81">
        <f>I21/3.4528</f>
        <v>920.70203892493055</v>
      </c>
      <c r="K21" s="71"/>
      <c r="L21" s="86" t="s">
        <v>46</v>
      </c>
      <c r="M21" s="72"/>
    </row>
    <row r="22" spans="1:13" x14ac:dyDescent="0.25">
      <c r="A22" s="82">
        <f t="shared" si="2"/>
        <v>15</v>
      </c>
      <c r="B22" s="86" t="s">
        <v>61</v>
      </c>
      <c r="C22" s="87"/>
      <c r="D22" s="88"/>
      <c r="E22" s="78"/>
      <c r="F22" s="79"/>
      <c r="G22" s="78"/>
      <c r="H22" s="79"/>
      <c r="I22" s="89">
        <v>3035</v>
      </c>
      <c r="J22" s="81">
        <f>I22/3.4528</f>
        <v>878.99675625579243</v>
      </c>
      <c r="K22" s="71"/>
      <c r="L22" s="90" t="s">
        <v>47</v>
      </c>
      <c r="M22" s="70"/>
    </row>
    <row r="23" spans="1:13" x14ac:dyDescent="0.25">
      <c r="A23" s="82">
        <f t="shared" si="2"/>
        <v>16</v>
      </c>
      <c r="B23" s="86" t="s">
        <v>62</v>
      </c>
      <c r="C23" s="87"/>
      <c r="D23" s="88"/>
      <c r="E23" s="91">
        <v>338</v>
      </c>
      <c r="F23" s="85">
        <f>E23/3.4528</f>
        <v>97.891566265060248</v>
      </c>
      <c r="G23" s="78"/>
      <c r="H23" s="79"/>
      <c r="I23" s="78"/>
      <c r="J23" s="92">
        <f t="shared" ref="J23:J25" si="3">I23/3.4528</f>
        <v>0</v>
      </c>
      <c r="K23" s="71" t="s">
        <v>17</v>
      </c>
      <c r="L23" s="90" t="s">
        <v>48</v>
      </c>
      <c r="M23" s="73"/>
    </row>
    <row r="24" spans="1:13" x14ac:dyDescent="0.25">
      <c r="A24" s="93">
        <f t="shared" si="2"/>
        <v>17</v>
      </c>
      <c r="B24" s="94" t="s">
        <v>63</v>
      </c>
      <c r="C24" s="95"/>
      <c r="D24" s="96"/>
      <c r="E24" s="97">
        <v>461</v>
      </c>
      <c r="F24" s="98">
        <f>E24/3.4528</f>
        <v>133.51482854494904</v>
      </c>
      <c r="G24" s="99"/>
      <c r="H24" s="100"/>
      <c r="I24" s="99"/>
      <c r="J24" s="101">
        <f t="shared" si="3"/>
        <v>0</v>
      </c>
      <c r="K24" s="102" t="s">
        <v>17</v>
      </c>
      <c r="L24" s="103" t="s">
        <v>49</v>
      </c>
      <c r="M24" s="104"/>
    </row>
    <row r="25" spans="1:13" ht="39.75" customHeight="1" thickBot="1" x14ac:dyDescent="0.3">
      <c r="A25" s="93" t="s">
        <v>50</v>
      </c>
      <c r="B25" s="94" t="s">
        <v>64</v>
      </c>
      <c r="C25" s="95"/>
      <c r="D25" s="96"/>
      <c r="E25" s="105"/>
      <c r="F25" s="101"/>
      <c r="G25" s="99"/>
      <c r="H25" s="100"/>
      <c r="I25" s="106">
        <v>7282</v>
      </c>
      <c r="J25" s="107">
        <f t="shared" si="3"/>
        <v>2109.0129749768303</v>
      </c>
      <c r="K25" s="102" t="s">
        <v>41</v>
      </c>
      <c r="L25" s="103" t="s">
        <v>51</v>
      </c>
      <c r="M25" s="104"/>
    </row>
    <row r="26" spans="1:13" ht="15.75" thickBot="1" x14ac:dyDescent="0.3">
      <c r="A26" s="108" t="s">
        <v>52</v>
      </c>
      <c r="B26" s="109"/>
      <c r="C26" s="110">
        <f>SUM(C7:C24)</f>
        <v>3258666.9</v>
      </c>
      <c r="D26" s="111">
        <f>SUM(D7:D24)</f>
        <v>943775.16797961085</v>
      </c>
      <c r="E26" s="112">
        <f>SUM(E17:E24)</f>
        <v>1228.07</v>
      </c>
      <c r="F26" s="113">
        <f t="shared" ref="F26" si="4">E26/3.4528</f>
        <v>355.673656163114</v>
      </c>
      <c r="G26" s="114">
        <f>G7+G8+G10</f>
        <v>408310</v>
      </c>
      <c r="H26" s="115">
        <f>G26/3.4528</f>
        <v>118254.74976830398</v>
      </c>
      <c r="I26" s="116">
        <f>SUM(I7:I25)</f>
        <v>40482</v>
      </c>
      <c r="J26" s="117">
        <f>SUM(J7:J25)</f>
        <v>22803.483781278963</v>
      </c>
      <c r="K26" s="118"/>
      <c r="L26" s="119"/>
      <c r="M26" s="120"/>
    </row>
    <row r="27" spans="1:13" ht="47.25" customHeight="1" thickBot="1" x14ac:dyDescent="0.3">
      <c r="A27" s="121" t="s">
        <v>53</v>
      </c>
      <c r="B27" s="122"/>
      <c r="C27" s="123">
        <f>D26+F26+J26+H26</f>
        <v>1085189.0751853569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5"/>
    </row>
  </sheetData>
  <mergeCells count="21">
    <mergeCell ref="A26:B26"/>
    <mergeCell ref="A27:B27"/>
    <mergeCell ref="C27:M27"/>
    <mergeCell ref="M4:M6"/>
    <mergeCell ref="C5:D5"/>
    <mergeCell ref="E5:F5"/>
    <mergeCell ref="G5:H5"/>
    <mergeCell ref="I5:J5"/>
    <mergeCell ref="A7:A8"/>
    <mergeCell ref="B7:B8"/>
    <mergeCell ref="M7:M8"/>
    <mergeCell ref="A2:M2"/>
    <mergeCell ref="A3:M3"/>
    <mergeCell ref="A4:A6"/>
    <mergeCell ref="B4:B6"/>
    <mergeCell ref="C4:D4"/>
    <mergeCell ref="E4:F4"/>
    <mergeCell ref="G4:H4"/>
    <mergeCell ref="I4:J4"/>
    <mergeCell ref="K4:K6"/>
    <mergeCell ref="L4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2015-10-12T07:43:02Z</dcterms:created>
  <dcterms:modified xsi:type="dcterms:W3CDTF">2015-10-12T07:48:42Z</dcterms:modified>
</cp:coreProperties>
</file>